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arameters" sheetId="1" state="visible" r:id="rId3"/>
    <sheet name="PAYE Register" sheetId="2" state="visible" r:id="rId4"/>
    <sheet name="Instructions" sheetId="3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<sst xmlns="http://schemas.openxmlformats.org/spreadsheetml/2006/main" count="68" uniqueCount="67">
  <si>
    <t xml:space="preserve">PAYE / PIT Parameters (INDICATIVE)</t>
  </si>
  <si>
    <t xml:space="preserve">NTA 2025 bands &amp; reliefs — verify against the enacted Act; edit yellow cells</t>
  </si>
  <si>
    <t xml:space="preserve">INDICATIVE — verify every rate/threshold/date against the enacted Nigeria Tax Act 2025 and current NRS guidance before use. Not tax advice.</t>
  </si>
  <si>
    <t xml:space="preserve">Relief / Setting</t>
  </si>
  <si>
    <t xml:space="preserve">Value</t>
  </si>
  <si>
    <t xml:space="preserve">Note</t>
  </si>
  <si>
    <t xml:space="preserve">Exemption threshold (₦/yr)</t>
  </si>
  <si>
    <t xml:space="preserve">Income at/below = nil tax (verify)</t>
  </si>
  <si>
    <t xml:space="preserve">Pension employee rate</t>
  </si>
  <si>
    <t xml:space="preserve">of gross (verify)</t>
  </si>
  <si>
    <t xml:space="preserve">NHF rate</t>
  </si>
  <si>
    <t xml:space="preserve">of basic (verify)</t>
  </si>
  <si>
    <t xml:space="preserve">Rent relief rate</t>
  </si>
  <si>
    <t xml:space="preserve">of annual rent (verify)</t>
  </si>
  <si>
    <t xml:space="preserve">Rent relief cap (₦)</t>
  </si>
  <si>
    <t xml:space="preserve">maximum rent relief (verify)</t>
  </si>
  <si>
    <t xml:space="preserve">PIT BANDS (cumulative on taxable income)</t>
  </si>
  <si>
    <t xml:space="preserve">Band</t>
  </si>
  <si>
    <t xml:space="preserve">Lower (₦)</t>
  </si>
  <si>
    <t xml:space="preserve">Width (₦)</t>
  </si>
  <si>
    <t xml:space="preserve">Rate</t>
  </si>
  <si>
    <t xml:space="preserve">and above</t>
  </si>
  <si>
    <t xml:space="preserve">PAYE Register — NTA 2025</t>
  </si>
  <si>
    <t xml:space="preserve">Bands &amp; reliefs from Parameters tab. CRA is replaced by rent relief under the reform.</t>
  </si>
  <si>
    <t xml:space="preserve">Employee</t>
  </si>
  <si>
    <t xml:space="preserve">TIN</t>
  </si>
  <si>
    <t xml:space="preserve">State of Residence</t>
  </si>
  <si>
    <t xml:space="preserve">Gross Emolument (₦/yr)</t>
  </si>
  <si>
    <t xml:space="preserve">Pension (₦)</t>
  </si>
  <si>
    <t xml:space="preserve">NHF (₦)</t>
  </si>
  <si>
    <t xml:space="preserve">NHIS (₦)</t>
  </si>
  <si>
    <t xml:space="preserve">Life Assurance (₦)</t>
  </si>
  <si>
    <t xml:space="preserve">Annual Rent (₦)</t>
  </si>
  <si>
    <t xml:space="preserve">Rent Relief (₦)</t>
  </si>
  <si>
    <t xml:space="preserve">Total Reliefs (₦)</t>
  </si>
  <si>
    <t xml:space="preserve">Taxable Income (₦)</t>
  </si>
  <si>
    <t xml:space="preserve">Annual PAYE (₦)</t>
  </si>
  <si>
    <t xml:space="preserve">Monthly PAYE (₦)</t>
  </si>
  <si>
    <t xml:space="preserve">Net Pay (₦/yr)</t>
  </si>
  <si>
    <t xml:space="preserve">Adaeze Okoro</t>
  </si>
  <si>
    <t xml:space="preserve">11111111-0001</t>
  </si>
  <si>
    <t xml:space="preserve">Lagos</t>
  </si>
  <si>
    <t xml:space="preserve">Bola Adeyemi</t>
  </si>
  <si>
    <t xml:space="preserve">22222222-0001</t>
  </si>
  <si>
    <t xml:space="preserve">Oyo</t>
  </si>
  <si>
    <t xml:space="preserve">Chidi Eze</t>
  </si>
  <si>
    <t xml:space="preserve">33333333-0001</t>
  </si>
  <si>
    <t xml:space="preserve">Rivers</t>
  </si>
  <si>
    <t xml:space="preserve">Fatima Bello</t>
  </si>
  <si>
    <t xml:space="preserve">44444444-0001</t>
  </si>
  <si>
    <t xml:space="preserve">FCT</t>
  </si>
  <si>
    <t xml:space="preserve">TOTAL</t>
  </si>
  <si>
    <t xml:space="preserve">How to use this template</t>
  </si>
  <si>
    <t xml:space="preserve">PURPOSE</t>
  </si>
  <si>
    <t xml:space="preserve">Compute and document monthly PAYE per employee under the NTA 2025 personal-income-tax rules and reconcile to the annual employer return.</t>
  </si>
  <si>
    <t xml:space="preserve">HOW TO USE</t>
  </si>
  <si>
    <t xml:space="preserve">• Set bands and reliefs on the Parameters tab (yellow cells) to the enacted NTA 2025 values.</t>
  </si>
  <si>
    <t xml:space="preserve">• Enter each employee's annual Gross Emolument, NHIS, Life Assurance and Annual Rent (blue input cells).</t>
  </si>
  <si>
    <t xml:space="preserve">• Pension (8%) and NHF (2.5%) are auto-calculated; Rent Relief = 20% of rent capped at ₦500,000 (auto).</t>
  </si>
  <si>
    <t xml:space="preserve">• Taxable income = Gross − Total Reliefs. PAYE applies the progressive bands; income at/below the exemption threshold pays nil.</t>
  </si>
  <si>
    <t xml:space="preserve">• Remit each employee's PAYE to the State IRS of their State of Residence.</t>
  </si>
  <si>
    <t xml:space="preserve">IMPORTANT — VERIFY</t>
  </si>
  <si>
    <t xml:space="preserve">• The Consolidated Relief Allowance (CRA) is replaced by rent relief under the reform — do not also apply CRA.</t>
  </si>
  <si>
    <t xml:space="preserve">• Confirm bands, exemption threshold and relief caps against the enacted Act before payroll go-live.</t>
  </si>
  <si>
    <t xml:space="preserve">• This tool assumes a single employer and full-year employment; aggregate multiple employments separately.</t>
  </si>
  <si>
    <t xml:space="preserve">DISCLAIMER</t>
  </si>
  <si>
    <t xml:space="preserve">A working template, not tax advice. Validate with a licensed practitioner and the relevant State IRS.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</si>
</sst>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#,##0"/>
    <numFmt numFmtId="166" formatCode="0.0%"/>
  </numFmts>
  <fonts count="12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1B4D89"/>
      <name val="Arial"/>
      <family val="0"/>
      <charset val="1"/>
    </font>
    <font>
      <i val="true"/>
      <sz val="9"/>
      <color rgb="FF555555"/>
      <name val="Arial"/>
      <family val="0"/>
      <charset val="1"/>
    </font>
    <font>
      <i val="true"/>
      <sz val="8"/>
      <color rgb="FFB23A48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sz val="11"/>
      <color rgb="FF0000FF"/>
      <name val="Arial"/>
      <family val="0"/>
      <charset val="1"/>
    </font>
    <font>
      <b val="true"/>
      <sz val="11"/>
      <color rgb="FF1B4D89"/>
      <name val="Arial"/>
      <family val="0"/>
      <charset val="1"/>
    </font>
    <font>
      <b val="true"/>
      <sz val="11"/>
      <name val="Arial"/>
      <family val="0"/>
      <charset val="1"/>
    </font>
    <font>
      <sz val="10"/>
      <name val="Arial"/>
      <family val="0"/>
      <charset val="1"/>
    </font>
  </fonts>
  <fills count="6">
    <fill>
      <patternFill patternType="none"/>
    </fill>
    <fill>
      <patternFill patternType="gray125"/>
    </fill>
    <fill>
      <patternFill patternType="solid">
        <fgColor rgb="FFFFF4E5"/>
        <bgColor rgb="FFF6F8FB"/>
      </patternFill>
    </fill>
    <fill>
      <patternFill patternType="solid">
        <fgColor rgb="FF1B4D89"/>
        <bgColor rgb="FF003366"/>
      </patternFill>
    </fill>
    <fill>
      <patternFill patternType="solid">
        <fgColor rgb="FFFFFF00"/>
        <bgColor rgb="FFFFFF00"/>
      </patternFill>
    </fill>
    <fill>
      <patternFill patternType="solid">
        <fgColor rgb="FFF6F8FB"/>
        <bgColor rgb="FFFFFF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CDD4DD"/>
      </left>
      <right style="thin">
        <color rgb="FFCDD4DD"/>
      </right>
      <top style="thin">
        <color rgb="FFCDD4DD"/>
      </top>
      <bottom style="thin">
        <color rgb="FFCDD4DD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5" fontId="8" fillId="4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6" fontId="8" fillId="4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8" fillId="4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5" fontId="8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5" fontId="0" fillId="0" borderId="1" xfId="0" applyFont="false" applyBorder="true" applyAlignment="true" applyProtection="false">
      <alignment horizontal="general" vertical="top" textRotation="0" wrapText="true" indent="0" shrinkToFit="false"/>
      <protection locked="true" hidden="false"/>
    </xf>
    <xf numFmtId="164" fontId="0" fillId="5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5" fontId="8" fillId="5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5" fontId="0" fillId="5" borderId="1" xfId="0" applyFont="false" applyBorder="true" applyAlignment="true" applyProtection="false">
      <alignment horizontal="general" vertical="top" textRotation="0" wrapText="true" indent="0" shrinkToFit="false"/>
      <protection locked="true" hidden="false"/>
    </xf>
    <xf numFmtId="164" fontId="10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5" fontId="10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11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B23A48"/>
      <rgbColor rgb="FFFFF4E5"/>
      <rgbColor rgb="FFF6F8FB"/>
      <rgbColor rgb="FF660066"/>
      <rgbColor rgb="FFFF8080"/>
      <rgbColor rgb="FF0066CC"/>
      <rgbColor rgb="FFCDD4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555555"/>
      <rgbColor rgb="FF969696"/>
      <rgbColor rgb="FF003366"/>
      <rgbColor rgb="FF339966"/>
      <rgbColor rgb="FF003300"/>
      <rgbColor rgb="FF333300"/>
      <rgbColor rgb="FF993300"/>
      <rgbColor rgb="FF993366"/>
      <rgbColor rgb="FF1B4D8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19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0"/>
    <col collapsed="false" customWidth="true" hidden="false" outlineLevel="0" max="3" min="2" style="0" width="16"/>
    <col collapsed="false" customWidth="true" hidden="false" outlineLevel="0" max="4" min="4" style="0" width="10"/>
  </cols>
  <sheetData>
    <row r="1" customFormat="false" ht="19.7" hidden="false" customHeight="false" outlineLevel="0" collapsed="false">
      <c r="A1" s="1" t="s">
        <v>0</v>
      </c>
      <c r="B1" s="1"/>
      <c r="C1" s="1"/>
      <c r="D1" s="1"/>
      <c r="E1" s="1"/>
    </row>
    <row r="2" customFormat="false" ht="15" hidden="false" customHeight="false" outlineLevel="0" collapsed="false">
      <c r="A2" s="2" t="s">
        <v>1</v>
      </c>
      <c r="B2" s="2"/>
      <c r="C2" s="2"/>
      <c r="D2" s="2"/>
      <c r="E2" s="2"/>
    </row>
    <row r="3" customFormat="false" ht="15" hidden="false" customHeight="false" outlineLevel="0" collapsed="false">
      <c r="A3" s="3" t="s">
        <v>2</v>
      </c>
      <c r="B3" s="3"/>
      <c r="C3" s="3"/>
      <c r="D3" s="3"/>
      <c r="E3" s="3"/>
    </row>
    <row r="5" customFormat="false" ht="15" hidden="false" customHeight="false" outlineLevel="0" collapsed="false">
      <c r="A5" s="4" t="s">
        <v>3</v>
      </c>
      <c r="B5" s="4" t="s">
        <v>4</v>
      </c>
      <c r="C5" s="4" t="s">
        <v>5</v>
      </c>
    </row>
    <row r="6" customFormat="false" ht="28.35" hidden="false" customHeight="false" outlineLevel="0" collapsed="false">
      <c r="A6" s="5" t="s">
        <v>6</v>
      </c>
      <c r="B6" s="6" t="n">
        <v>800000</v>
      </c>
      <c r="C6" s="5" t="s">
        <v>7</v>
      </c>
    </row>
    <row r="7" customFormat="false" ht="15" hidden="false" customHeight="false" outlineLevel="0" collapsed="false">
      <c r="A7" s="5" t="s">
        <v>8</v>
      </c>
      <c r="B7" s="7" t="n">
        <v>0.08</v>
      </c>
      <c r="C7" s="5" t="s">
        <v>9</v>
      </c>
    </row>
    <row r="8" customFormat="false" ht="15" hidden="false" customHeight="false" outlineLevel="0" collapsed="false">
      <c r="A8" s="5" t="s">
        <v>10</v>
      </c>
      <c r="B8" s="7" t="n">
        <v>0.025</v>
      </c>
      <c r="C8" s="5" t="s">
        <v>11</v>
      </c>
    </row>
    <row r="9" customFormat="false" ht="28.35" hidden="false" customHeight="false" outlineLevel="0" collapsed="false">
      <c r="A9" s="5" t="s">
        <v>12</v>
      </c>
      <c r="B9" s="7" t="n">
        <v>0.2</v>
      </c>
      <c r="C9" s="5" t="s">
        <v>13</v>
      </c>
    </row>
    <row r="10" customFormat="false" ht="28.35" hidden="false" customHeight="false" outlineLevel="0" collapsed="false">
      <c r="A10" s="5" t="s">
        <v>14</v>
      </c>
      <c r="B10" s="6" t="n">
        <v>500000</v>
      </c>
      <c r="C10" s="5" t="s">
        <v>15</v>
      </c>
    </row>
    <row r="12" customFormat="false" ht="15" hidden="false" customHeight="false" outlineLevel="0" collapsed="false">
      <c r="A12" s="8" t="s">
        <v>16</v>
      </c>
    </row>
    <row r="13" customFormat="false" ht="15" hidden="false" customHeight="false" outlineLevel="0" collapsed="false">
      <c r="A13" s="9" t="s">
        <v>17</v>
      </c>
      <c r="B13" s="9" t="s">
        <v>18</v>
      </c>
      <c r="C13" s="9" t="s">
        <v>19</v>
      </c>
      <c r="D13" s="9" t="s">
        <v>20</v>
      </c>
    </row>
    <row r="14" customFormat="false" ht="15" hidden="false" customHeight="false" outlineLevel="0" collapsed="false">
      <c r="A14" s="5" t="n">
        <v>1</v>
      </c>
      <c r="B14" s="6" t="n">
        <v>0</v>
      </c>
      <c r="C14" s="6" t="n">
        <v>800000</v>
      </c>
      <c r="D14" s="7" t="n">
        <v>0</v>
      </c>
    </row>
    <row r="15" customFormat="false" ht="15" hidden="false" customHeight="false" outlineLevel="0" collapsed="false">
      <c r="A15" s="5" t="n">
        <v>2</v>
      </c>
      <c r="B15" s="6" t="n">
        <v>800000</v>
      </c>
      <c r="C15" s="6" t="n">
        <v>2200000</v>
      </c>
      <c r="D15" s="7" t="n">
        <v>0.15</v>
      </c>
    </row>
    <row r="16" customFormat="false" ht="15" hidden="false" customHeight="false" outlineLevel="0" collapsed="false">
      <c r="A16" s="5" t="n">
        <v>3</v>
      </c>
      <c r="B16" s="6" t="n">
        <v>3000000</v>
      </c>
      <c r="C16" s="6" t="n">
        <v>9000000</v>
      </c>
      <c r="D16" s="7" t="n">
        <v>0.18</v>
      </c>
    </row>
    <row r="17" customFormat="false" ht="15" hidden="false" customHeight="false" outlineLevel="0" collapsed="false">
      <c r="A17" s="5" t="n">
        <v>4</v>
      </c>
      <c r="B17" s="6" t="n">
        <v>12000000</v>
      </c>
      <c r="C17" s="6" t="n">
        <v>13000000</v>
      </c>
      <c r="D17" s="7" t="n">
        <v>0.21</v>
      </c>
    </row>
    <row r="18" customFormat="false" ht="15" hidden="false" customHeight="false" outlineLevel="0" collapsed="false">
      <c r="A18" s="5" t="n">
        <v>5</v>
      </c>
      <c r="B18" s="6" t="n">
        <v>25000000</v>
      </c>
      <c r="C18" s="6" t="n">
        <v>25000000</v>
      </c>
      <c r="D18" s="7" t="n">
        <v>0.23</v>
      </c>
    </row>
    <row r="19" customFormat="false" ht="15" hidden="false" customHeight="false" outlineLevel="0" collapsed="false">
      <c r="A19" s="5" t="n">
        <v>6</v>
      </c>
      <c r="B19" s="6" t="n">
        <v>50000000</v>
      </c>
      <c r="C19" s="10" t="s">
        <v>21</v>
      </c>
      <c r="D19" s="7" t="n">
        <v>0.25</v>
      </c>
    </row>
  </sheetData>
  <mergeCells count="3">
    <mergeCell ref="A1:E1"/>
    <mergeCell ref="A2:E2"/>
    <mergeCell ref="A3:E3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1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3" ySplit="5" topLeftCell="D6" activePane="bottomRight" state="frozen"/>
      <selection pane="topLeft" activeCell="A1" activeCellId="0" sqref="A1"/>
      <selection pane="topRight" activeCell="D1" activeCellId="0" sqref="D1"/>
      <selection pane="bottomLeft" activeCell="A6" activeCellId="0" sqref="A6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8"/>
    <col collapsed="false" customWidth="true" hidden="false" outlineLevel="0" max="3" min="2" style="0" width="15"/>
    <col collapsed="false" customWidth="true" hidden="false" outlineLevel="0" max="4" min="4" style="0" width="18"/>
    <col collapsed="false" customWidth="true" hidden="false" outlineLevel="0" max="5" min="5" style="0" width="13"/>
    <col collapsed="false" customWidth="true" hidden="false" outlineLevel="0" max="6" min="6" style="0" width="12"/>
    <col collapsed="false" customWidth="true" hidden="false" outlineLevel="0" max="7" min="7" style="0" width="11"/>
    <col collapsed="false" customWidth="true" hidden="false" outlineLevel="0" max="8" min="8" style="0" width="15"/>
    <col collapsed="false" customWidth="true" hidden="false" outlineLevel="0" max="10" min="9" style="0" width="14"/>
    <col collapsed="false" customWidth="true" hidden="false" outlineLevel="0" max="11" min="11" style="0" width="15"/>
    <col collapsed="false" customWidth="true" hidden="false" outlineLevel="0" max="12" min="12" style="0" width="17"/>
    <col collapsed="false" customWidth="true" hidden="false" outlineLevel="0" max="15" min="13" style="0" width="15"/>
  </cols>
  <sheetData>
    <row r="1" customFormat="false" ht="19.7" hidden="false" customHeight="false" outlineLevel="0" collapsed="false">
      <c r="A1" s="1" t="s">
        <v>22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customFormat="false" ht="15" hidden="false" customHeight="false" outlineLevel="0" collapsed="false">
      <c r="A2" s="2" t="s">
        <v>23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customFormat="false" ht="15" hidden="false" customHeight="false" outlineLevel="0" collapsed="false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5" customFormat="false" ht="23.85" hidden="false" customHeight="false" outlineLevel="0" collapsed="false">
      <c r="A5" s="4" t="s">
        <v>24</v>
      </c>
      <c r="B5" s="4" t="s">
        <v>25</v>
      </c>
      <c r="C5" s="4" t="s">
        <v>26</v>
      </c>
      <c r="D5" s="4" t="s">
        <v>27</v>
      </c>
      <c r="E5" s="4" t="s">
        <v>28</v>
      </c>
      <c r="F5" s="4" t="s">
        <v>29</v>
      </c>
      <c r="G5" s="4" t="s">
        <v>30</v>
      </c>
      <c r="H5" s="4" t="s">
        <v>31</v>
      </c>
      <c r="I5" s="4" t="s">
        <v>32</v>
      </c>
      <c r="J5" s="4" t="s">
        <v>33</v>
      </c>
      <c r="K5" s="4" t="s">
        <v>34</v>
      </c>
      <c r="L5" s="4" t="s">
        <v>35</v>
      </c>
      <c r="M5" s="4" t="s">
        <v>36</v>
      </c>
      <c r="N5" s="4" t="s">
        <v>37</v>
      </c>
      <c r="O5" s="4" t="s">
        <v>38</v>
      </c>
    </row>
    <row r="6" customFormat="false" ht="15" hidden="false" customHeight="false" outlineLevel="0" collapsed="false">
      <c r="A6" s="5" t="s">
        <v>39</v>
      </c>
      <c r="B6" s="5" t="s">
        <v>40</v>
      </c>
      <c r="C6" s="5" t="s">
        <v>41</v>
      </c>
      <c r="D6" s="11" t="n">
        <v>3600000</v>
      </c>
      <c r="E6" s="12" t="n">
        <f aca="false">ROUND(D6*Parameters!$B$7,0)</f>
        <v>288000</v>
      </c>
      <c r="F6" s="12" t="n">
        <f aca="false">ROUND(D6*Parameters!$B$8,0)</f>
        <v>90000</v>
      </c>
      <c r="G6" s="11" t="n">
        <v>60000</v>
      </c>
      <c r="H6" s="11" t="n">
        <v>120000</v>
      </c>
      <c r="I6" s="11" t="n">
        <v>1200000</v>
      </c>
      <c r="J6" s="12" t="n">
        <f aca="false">MIN(I6*Parameters!$B$9,Parameters!$B$10)</f>
        <v>240000</v>
      </c>
      <c r="K6" s="12" t="n">
        <f aca="false">E6+F6+G6+H6+J6</f>
        <v>798000</v>
      </c>
      <c r="L6" s="12" t="n">
        <f aca="false">MAX(D6-K6,0)</f>
        <v>2802000</v>
      </c>
      <c r="M6" s="12" t="n">
        <f aca="false">IF(L6&lt;=Parameters!$B$6,0,MAX(0,MIN(L6,(Parameters!$B$14+Parameters!$C$14))-Parameters!$B$14)*Parameters!$D$14+MAX(0,MIN(L6,(Parameters!$B$15+Parameters!$C$15))-Parameters!$B$15)*Parameters!$D$15+MAX(0,MIN(L6,(Parameters!$B$16+Parameters!$C$16))-Parameters!$B$16)*Parameters!$D$16+MAX(0,MIN(L6,(Parameters!$B$17+Parameters!$C$17))-Parameters!$B$17)*Parameters!$D$17+MAX(0,MIN(L6,(Parameters!$B$18+Parameters!$C$18))-Parameters!$B$18)*Parameters!$D$18+MAX(0,L6-Parameters!$B$19)*Parameters!$D$19)</f>
        <v>300300</v>
      </c>
      <c r="N6" s="12" t="n">
        <f aca="false">ROUND(M6/12,0)</f>
        <v>25025</v>
      </c>
      <c r="O6" s="12" t="n">
        <f aca="false">D6-E6-F6-M6</f>
        <v>2921700</v>
      </c>
    </row>
    <row r="7" customFormat="false" ht="15" hidden="false" customHeight="false" outlineLevel="0" collapsed="false">
      <c r="A7" s="13" t="s">
        <v>42</v>
      </c>
      <c r="B7" s="13" t="s">
        <v>43</v>
      </c>
      <c r="C7" s="13" t="s">
        <v>44</v>
      </c>
      <c r="D7" s="14" t="n">
        <v>1200000</v>
      </c>
      <c r="E7" s="15" t="n">
        <f aca="false">ROUND(D7*Parameters!$B$7,0)</f>
        <v>96000</v>
      </c>
      <c r="F7" s="15" t="n">
        <f aca="false">ROUND(D7*Parameters!$B$8,0)</f>
        <v>30000</v>
      </c>
      <c r="G7" s="14" t="n">
        <v>0</v>
      </c>
      <c r="H7" s="14" t="n">
        <v>0</v>
      </c>
      <c r="I7" s="14" t="n">
        <v>600000</v>
      </c>
      <c r="J7" s="15" t="n">
        <f aca="false">MIN(I7*Parameters!$B$9,Parameters!$B$10)</f>
        <v>120000</v>
      </c>
      <c r="K7" s="15" t="n">
        <f aca="false">E7+F7+G7+H7+J7</f>
        <v>246000</v>
      </c>
      <c r="L7" s="15" t="n">
        <f aca="false">MAX(D7-K7,0)</f>
        <v>954000</v>
      </c>
      <c r="M7" s="15" t="n">
        <f aca="false">IF(L7&lt;=Parameters!$B$6,0,MAX(0,MIN(L7,(Parameters!$B$14+Parameters!$C$14))-Parameters!$B$14)*Parameters!$D$14+MAX(0,MIN(L7,(Parameters!$B$15+Parameters!$C$15))-Parameters!$B$15)*Parameters!$D$15+MAX(0,MIN(L7,(Parameters!$B$16+Parameters!$C$16))-Parameters!$B$16)*Parameters!$D$16+MAX(0,MIN(L7,(Parameters!$B$17+Parameters!$C$17))-Parameters!$B$17)*Parameters!$D$17+MAX(0,MIN(L7,(Parameters!$B$18+Parameters!$C$18))-Parameters!$B$18)*Parameters!$D$18+MAX(0,L7-Parameters!$B$19)*Parameters!$D$19)</f>
        <v>23100</v>
      </c>
      <c r="N7" s="15" t="n">
        <f aca="false">ROUND(M7/12,0)</f>
        <v>1925</v>
      </c>
      <c r="O7" s="15" t="n">
        <f aca="false">D7-E7-F7-M7</f>
        <v>1050900</v>
      </c>
    </row>
    <row r="8" customFormat="false" ht="15" hidden="false" customHeight="false" outlineLevel="0" collapsed="false">
      <c r="A8" s="5" t="s">
        <v>45</v>
      </c>
      <c r="B8" s="5" t="s">
        <v>46</v>
      </c>
      <c r="C8" s="5" t="s">
        <v>47</v>
      </c>
      <c r="D8" s="11" t="n">
        <v>18000000</v>
      </c>
      <c r="E8" s="12" t="n">
        <f aca="false">ROUND(D8*Parameters!$B$7,0)</f>
        <v>1440000</v>
      </c>
      <c r="F8" s="12" t="n">
        <f aca="false">ROUND(D8*Parameters!$B$8,0)</f>
        <v>450000</v>
      </c>
      <c r="G8" s="11" t="n">
        <v>200000</v>
      </c>
      <c r="H8" s="11" t="n">
        <v>400000</v>
      </c>
      <c r="I8" s="11" t="n">
        <v>4000000</v>
      </c>
      <c r="J8" s="12" t="n">
        <f aca="false">MIN(I8*Parameters!$B$9,Parameters!$B$10)</f>
        <v>500000</v>
      </c>
      <c r="K8" s="12" t="n">
        <f aca="false">E8+F8+G8+H8+J8</f>
        <v>2990000</v>
      </c>
      <c r="L8" s="12" t="n">
        <f aca="false">MAX(D8-K8,0)</f>
        <v>15010000</v>
      </c>
      <c r="M8" s="12" t="n">
        <f aca="false">IF(L8&lt;=Parameters!$B$6,0,MAX(0,MIN(L8,(Parameters!$B$14+Parameters!$C$14))-Parameters!$B$14)*Parameters!$D$14+MAX(0,MIN(L8,(Parameters!$B$15+Parameters!$C$15))-Parameters!$B$15)*Parameters!$D$15+MAX(0,MIN(L8,(Parameters!$B$16+Parameters!$C$16))-Parameters!$B$16)*Parameters!$D$16+MAX(0,MIN(L8,(Parameters!$B$17+Parameters!$C$17))-Parameters!$B$17)*Parameters!$D$17+MAX(0,MIN(L8,(Parameters!$B$18+Parameters!$C$18))-Parameters!$B$18)*Parameters!$D$18+MAX(0,L8-Parameters!$B$19)*Parameters!$D$19)</f>
        <v>2582100</v>
      </c>
      <c r="N8" s="12" t="n">
        <f aca="false">ROUND(M8/12,0)</f>
        <v>215175</v>
      </c>
      <c r="O8" s="12" t="n">
        <f aca="false">D8-E8-F8-M8</f>
        <v>13527900</v>
      </c>
    </row>
    <row r="9" customFormat="false" ht="15" hidden="false" customHeight="false" outlineLevel="0" collapsed="false">
      <c r="A9" s="13" t="s">
        <v>48</v>
      </c>
      <c r="B9" s="13" t="s">
        <v>49</v>
      </c>
      <c r="C9" s="13" t="s">
        <v>50</v>
      </c>
      <c r="D9" s="14" t="n">
        <v>750000</v>
      </c>
      <c r="E9" s="15" t="n">
        <f aca="false">ROUND(D9*Parameters!$B$7,0)</f>
        <v>60000</v>
      </c>
      <c r="F9" s="15" t="n">
        <f aca="false">ROUND(D9*Parameters!$B$8,0)</f>
        <v>18750</v>
      </c>
      <c r="G9" s="14" t="n">
        <v>0</v>
      </c>
      <c r="H9" s="14" t="n">
        <v>0</v>
      </c>
      <c r="I9" s="14" t="n">
        <v>0</v>
      </c>
      <c r="J9" s="15" t="n">
        <f aca="false">MIN(I9*Parameters!$B$9,Parameters!$B$10)</f>
        <v>0</v>
      </c>
      <c r="K9" s="15" t="n">
        <f aca="false">E9+F9+G9+H9+J9</f>
        <v>78750</v>
      </c>
      <c r="L9" s="15" t="n">
        <f aca="false">MAX(D9-K9,0)</f>
        <v>671250</v>
      </c>
      <c r="M9" s="15" t="n">
        <f aca="false">IF(L9&lt;=Parameters!$B$6,0,MAX(0,MIN(L9,(Parameters!$B$14+Parameters!$C$14))-Parameters!$B$14)*Parameters!$D$14+MAX(0,MIN(L9,(Parameters!$B$15+Parameters!$C$15))-Parameters!$B$15)*Parameters!$D$15+MAX(0,MIN(L9,(Parameters!$B$16+Parameters!$C$16))-Parameters!$B$16)*Parameters!$D$16+MAX(0,MIN(L9,(Parameters!$B$17+Parameters!$C$17))-Parameters!$B$17)*Parameters!$D$17+MAX(0,MIN(L9,(Parameters!$B$18+Parameters!$C$18))-Parameters!$B$18)*Parameters!$D$18+MAX(0,L9-Parameters!$B$19)*Parameters!$D$19)</f>
        <v>0</v>
      </c>
      <c r="N9" s="15" t="n">
        <f aca="false">ROUND(M9/12,0)</f>
        <v>0</v>
      </c>
      <c r="O9" s="15" t="n">
        <f aca="false">D9-E9-F9-M9</f>
        <v>671250</v>
      </c>
    </row>
    <row r="10" customFormat="false" ht="15" hidden="false" customHeight="false" outlineLevel="0" collapsed="false">
      <c r="A10" s="5"/>
      <c r="B10" s="5"/>
      <c r="C10" s="5"/>
      <c r="D10" s="5"/>
      <c r="E10" s="12" t="str">
        <f aca="false">IF(D10="","",ROUND(D10*Parameters!$B$7,0))</f>
        <v/>
      </c>
      <c r="F10" s="12" t="str">
        <f aca="false">IF(D10="","",ROUND(D10*Parameters!$B$8,0))</f>
        <v/>
      </c>
      <c r="G10" s="5"/>
      <c r="H10" s="5"/>
      <c r="I10" s="5"/>
      <c r="J10" s="12" t="str">
        <f aca="false">IF(I10="","",MIN(I10*Parameters!$B$9,Parameters!$B$10))</f>
        <v/>
      </c>
      <c r="K10" s="12" t="str">
        <f aca="false">IF(D10="","",E10+F10+G10+H10+J10)</f>
        <v/>
      </c>
      <c r="L10" s="12" t="str">
        <f aca="false">IF(D10="","",MAX(D10-K10,0))</f>
        <v/>
      </c>
      <c r="M10" s="12" t="str">
        <f aca="false">IF(D10="","",IF(L10&lt;=Parameters!$B$6,0,MAX(0,MIN(L10,(Parameters!$B$14+Parameters!$C$14))-Parameters!$B$14)*Parameters!$D$14+MAX(0,MIN(L10,(Parameters!$B$15+Parameters!$C$15))-Parameters!$B$15)*Parameters!$D$15+MAX(0,MIN(L10,(Parameters!$B$16+Parameters!$C$16))-Parameters!$B$16)*Parameters!$D$16+MAX(0,MIN(L10,(Parameters!$B$17+Parameters!$C$17))-Parameters!$B$17)*Parameters!$D$17+MAX(0,MIN(L10,(Parameters!$B$18+Parameters!$C$18))-Parameters!$B$18)*Parameters!$D$18+MAX(0,L10-Parameters!$B$19)*Parameters!$D$19))</f>
        <v/>
      </c>
      <c r="N10" s="12" t="str">
        <f aca="false">IF(D10="","",ROUND(M10/12,0))</f>
        <v/>
      </c>
      <c r="O10" s="12" t="str">
        <f aca="false">IF(D10="","",D10-E10-F10-M10)</f>
        <v/>
      </c>
    </row>
    <row r="11" customFormat="false" ht="15" hidden="false" customHeight="false" outlineLevel="0" collapsed="false">
      <c r="A11" s="13"/>
      <c r="B11" s="13"/>
      <c r="C11" s="13"/>
      <c r="D11" s="13"/>
      <c r="E11" s="15" t="str">
        <f aca="false">IF(D11="","",ROUND(D11*Parameters!$B$7,0))</f>
        <v/>
      </c>
      <c r="F11" s="15" t="str">
        <f aca="false">IF(D11="","",ROUND(D11*Parameters!$B$8,0))</f>
        <v/>
      </c>
      <c r="G11" s="13"/>
      <c r="H11" s="13"/>
      <c r="I11" s="13"/>
      <c r="J11" s="15" t="str">
        <f aca="false">IF(I11="","",MIN(I11*Parameters!$B$9,Parameters!$B$10))</f>
        <v/>
      </c>
      <c r="K11" s="15" t="str">
        <f aca="false">IF(D11="","",E11+F11+G11+H11+J11)</f>
        <v/>
      </c>
      <c r="L11" s="15" t="str">
        <f aca="false">IF(D11="","",MAX(D11-K11,0))</f>
        <v/>
      </c>
      <c r="M11" s="15" t="str">
        <f aca="false">IF(D11="","",IF(L11&lt;=Parameters!$B$6,0,MAX(0,MIN(L11,(Parameters!$B$14+Parameters!$C$14))-Parameters!$B$14)*Parameters!$D$14+MAX(0,MIN(L11,(Parameters!$B$15+Parameters!$C$15))-Parameters!$B$15)*Parameters!$D$15+MAX(0,MIN(L11,(Parameters!$B$16+Parameters!$C$16))-Parameters!$B$16)*Parameters!$D$16+MAX(0,MIN(L11,(Parameters!$B$17+Parameters!$C$17))-Parameters!$B$17)*Parameters!$D$17+MAX(0,MIN(L11,(Parameters!$B$18+Parameters!$C$18))-Parameters!$B$18)*Parameters!$D$18+MAX(0,L11-Parameters!$B$19)*Parameters!$D$19))</f>
        <v/>
      </c>
      <c r="N11" s="15" t="str">
        <f aca="false">IF(D11="","",ROUND(M11/12,0))</f>
        <v/>
      </c>
      <c r="O11" s="15" t="str">
        <f aca="false">IF(D11="","",D11-E11-F11-M11)</f>
        <v/>
      </c>
    </row>
    <row r="12" customFormat="false" ht="15" hidden="false" customHeight="false" outlineLevel="0" collapsed="false">
      <c r="A12" s="5"/>
      <c r="B12" s="5"/>
      <c r="C12" s="5"/>
      <c r="D12" s="5"/>
      <c r="E12" s="12" t="str">
        <f aca="false">IF(D12="","",ROUND(D12*Parameters!$B$7,0))</f>
        <v/>
      </c>
      <c r="F12" s="12" t="str">
        <f aca="false">IF(D12="","",ROUND(D12*Parameters!$B$8,0))</f>
        <v/>
      </c>
      <c r="G12" s="5"/>
      <c r="H12" s="5"/>
      <c r="I12" s="5"/>
      <c r="J12" s="12" t="str">
        <f aca="false">IF(I12="","",MIN(I12*Parameters!$B$9,Parameters!$B$10))</f>
        <v/>
      </c>
      <c r="K12" s="12" t="str">
        <f aca="false">IF(D12="","",E12+F12+G12+H12+J12)</f>
        <v/>
      </c>
      <c r="L12" s="12" t="str">
        <f aca="false">IF(D12="","",MAX(D12-K12,0))</f>
        <v/>
      </c>
      <c r="M12" s="12" t="str">
        <f aca="false">IF(D12="","",IF(L12&lt;=Parameters!$B$6,0,MAX(0,MIN(L12,(Parameters!$B$14+Parameters!$C$14))-Parameters!$B$14)*Parameters!$D$14+MAX(0,MIN(L12,(Parameters!$B$15+Parameters!$C$15))-Parameters!$B$15)*Parameters!$D$15+MAX(0,MIN(L12,(Parameters!$B$16+Parameters!$C$16))-Parameters!$B$16)*Parameters!$D$16+MAX(0,MIN(L12,(Parameters!$B$17+Parameters!$C$17))-Parameters!$B$17)*Parameters!$D$17+MAX(0,MIN(L12,(Parameters!$B$18+Parameters!$C$18))-Parameters!$B$18)*Parameters!$D$18+MAX(0,L12-Parameters!$B$19)*Parameters!$D$19))</f>
        <v/>
      </c>
      <c r="N12" s="12" t="str">
        <f aca="false">IF(D12="","",ROUND(M12/12,0))</f>
        <v/>
      </c>
      <c r="O12" s="12" t="str">
        <f aca="false">IF(D12="","",D12-E12-F12-M12)</f>
        <v/>
      </c>
    </row>
    <row r="13" customFormat="false" ht="15" hidden="false" customHeight="false" outlineLevel="0" collapsed="false">
      <c r="A13" s="13"/>
      <c r="B13" s="13"/>
      <c r="C13" s="13"/>
      <c r="D13" s="13"/>
      <c r="E13" s="15" t="str">
        <f aca="false">IF(D13="","",ROUND(D13*Parameters!$B$7,0))</f>
        <v/>
      </c>
      <c r="F13" s="15" t="str">
        <f aca="false">IF(D13="","",ROUND(D13*Parameters!$B$8,0))</f>
        <v/>
      </c>
      <c r="G13" s="13"/>
      <c r="H13" s="13"/>
      <c r="I13" s="13"/>
      <c r="J13" s="15" t="str">
        <f aca="false">IF(I13="","",MIN(I13*Parameters!$B$9,Parameters!$B$10))</f>
        <v/>
      </c>
      <c r="K13" s="15" t="str">
        <f aca="false">IF(D13="","",E13+F13+G13+H13+J13)</f>
        <v/>
      </c>
      <c r="L13" s="15" t="str">
        <f aca="false">IF(D13="","",MAX(D13-K13,0))</f>
        <v/>
      </c>
      <c r="M13" s="15" t="str">
        <f aca="false">IF(D13="","",IF(L13&lt;=Parameters!$B$6,0,MAX(0,MIN(L13,(Parameters!$B$14+Parameters!$C$14))-Parameters!$B$14)*Parameters!$D$14+MAX(0,MIN(L13,(Parameters!$B$15+Parameters!$C$15))-Parameters!$B$15)*Parameters!$D$15+MAX(0,MIN(L13,(Parameters!$B$16+Parameters!$C$16))-Parameters!$B$16)*Parameters!$D$16+MAX(0,MIN(L13,(Parameters!$B$17+Parameters!$C$17))-Parameters!$B$17)*Parameters!$D$17+MAX(0,MIN(L13,(Parameters!$B$18+Parameters!$C$18))-Parameters!$B$18)*Parameters!$D$18+MAX(0,L13-Parameters!$B$19)*Parameters!$D$19))</f>
        <v/>
      </c>
      <c r="N13" s="15" t="str">
        <f aca="false">IF(D13="","",ROUND(M13/12,0))</f>
        <v/>
      </c>
      <c r="O13" s="15" t="str">
        <f aca="false">IF(D13="","",D13-E13-F13-M13)</f>
        <v/>
      </c>
    </row>
    <row r="14" customFormat="false" ht="15" hidden="false" customHeight="false" outlineLevel="0" collapsed="false">
      <c r="A14" s="5"/>
      <c r="B14" s="5"/>
      <c r="C14" s="5"/>
      <c r="D14" s="5"/>
      <c r="E14" s="12" t="str">
        <f aca="false">IF(D14="","",ROUND(D14*Parameters!$B$7,0))</f>
        <v/>
      </c>
      <c r="F14" s="12" t="str">
        <f aca="false">IF(D14="","",ROUND(D14*Parameters!$B$8,0))</f>
        <v/>
      </c>
      <c r="G14" s="5"/>
      <c r="H14" s="5"/>
      <c r="I14" s="5"/>
      <c r="J14" s="12" t="str">
        <f aca="false">IF(I14="","",MIN(I14*Parameters!$B$9,Parameters!$B$10))</f>
        <v/>
      </c>
      <c r="K14" s="12" t="str">
        <f aca="false">IF(D14="","",E14+F14+G14+H14+J14)</f>
        <v/>
      </c>
      <c r="L14" s="12" t="str">
        <f aca="false">IF(D14="","",MAX(D14-K14,0))</f>
        <v/>
      </c>
      <c r="M14" s="12" t="str">
        <f aca="false">IF(D14="","",IF(L14&lt;=Parameters!$B$6,0,MAX(0,MIN(L14,(Parameters!$B$14+Parameters!$C$14))-Parameters!$B$14)*Parameters!$D$14+MAX(0,MIN(L14,(Parameters!$B$15+Parameters!$C$15))-Parameters!$B$15)*Parameters!$D$15+MAX(0,MIN(L14,(Parameters!$B$16+Parameters!$C$16))-Parameters!$B$16)*Parameters!$D$16+MAX(0,MIN(L14,(Parameters!$B$17+Parameters!$C$17))-Parameters!$B$17)*Parameters!$D$17+MAX(0,MIN(L14,(Parameters!$B$18+Parameters!$C$18))-Parameters!$B$18)*Parameters!$D$18+MAX(0,L14-Parameters!$B$19)*Parameters!$D$19))</f>
        <v/>
      </c>
      <c r="N14" s="12" t="str">
        <f aca="false">IF(D14="","",ROUND(M14/12,0))</f>
        <v/>
      </c>
      <c r="O14" s="12" t="str">
        <f aca="false">IF(D14="","",D14-E14-F14-M14)</f>
        <v/>
      </c>
    </row>
    <row r="15" customFormat="false" ht="15" hidden="false" customHeight="false" outlineLevel="0" collapsed="false">
      <c r="A15" s="16" t="s">
        <v>51</v>
      </c>
      <c r="B15" s="5"/>
      <c r="C15" s="5"/>
      <c r="D15" s="17" t="n">
        <f aca="false">SUM(D6:D14)</f>
        <v>23550000</v>
      </c>
      <c r="E15" s="17" t="n">
        <f aca="false">SUM(E6:E14)</f>
        <v>1884000</v>
      </c>
      <c r="F15" s="17" t="n">
        <f aca="false">SUM(F6:F14)</f>
        <v>588750</v>
      </c>
      <c r="G15" s="5"/>
      <c r="H15" s="5"/>
      <c r="I15" s="5"/>
      <c r="J15" s="5"/>
      <c r="K15" s="17" t="n">
        <f aca="false">SUM(K6:K14)</f>
        <v>4112750</v>
      </c>
      <c r="L15" s="17" t="n">
        <f aca="false">SUM(L6:L14)</f>
        <v>19437250</v>
      </c>
      <c r="M15" s="17" t="n">
        <f aca="false">SUM(M6:M14)</f>
        <v>2905500</v>
      </c>
      <c r="N15" s="17" t="n">
        <f aca="false">SUM(N6:N14)</f>
        <v>242125</v>
      </c>
      <c r="O15" s="17" t="n">
        <f aca="false">SUM(O6:O14)</f>
        <v>18171750</v>
      </c>
    </row>
  </sheetData>
  <mergeCells count="3">
    <mergeCell ref="A1:O1"/>
    <mergeCell ref="A2:O2"/>
    <mergeCell ref="A3:O3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1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8" min="1" style="0" width="14"/>
  </cols>
  <sheetData>
    <row r="1" customFormat="false" ht="19.7" hidden="false" customHeight="false" outlineLevel="0" collapsed="false">
      <c r="A1" s="18" t="s">
        <v>52</v>
      </c>
    </row>
    <row r="3" customFormat="false" ht="15" hidden="false" customHeight="true" outlineLevel="0" collapsed="false">
      <c r="A3" s="19" t="s">
        <v>53</v>
      </c>
      <c r="B3" s="19"/>
      <c r="C3" s="19"/>
      <c r="D3" s="19"/>
      <c r="E3" s="19"/>
      <c r="F3" s="19"/>
      <c r="G3" s="19"/>
      <c r="H3" s="19"/>
    </row>
    <row r="4" customFormat="false" ht="23.85" hidden="false" customHeight="true" outlineLevel="0" collapsed="false">
      <c r="A4" s="20" t="s">
        <v>54</v>
      </c>
      <c r="B4" s="20"/>
      <c r="C4" s="20"/>
      <c r="D4" s="20"/>
      <c r="E4" s="20"/>
      <c r="F4" s="20"/>
      <c r="G4" s="20"/>
      <c r="H4" s="20"/>
    </row>
    <row r="5" customFormat="false" ht="15" hidden="false" customHeight="false" outlineLevel="0" collapsed="false">
      <c r="A5" s="20"/>
      <c r="B5" s="20"/>
      <c r="C5" s="20"/>
      <c r="D5" s="20"/>
      <c r="E5" s="20"/>
      <c r="F5" s="20"/>
      <c r="G5" s="20"/>
      <c r="H5" s="20"/>
    </row>
    <row r="6" customFormat="false" ht="15" hidden="false" customHeight="true" outlineLevel="0" collapsed="false">
      <c r="A6" s="19" t="s">
        <v>55</v>
      </c>
      <c r="B6" s="19"/>
      <c r="C6" s="19"/>
      <c r="D6" s="19"/>
      <c r="E6" s="19"/>
      <c r="F6" s="19"/>
      <c r="G6" s="19"/>
      <c r="H6" s="19"/>
    </row>
    <row r="7" customFormat="false" ht="15" hidden="false" customHeight="true" outlineLevel="0" collapsed="false">
      <c r="A7" s="20" t="s">
        <v>56</v>
      </c>
      <c r="B7" s="20"/>
      <c r="C7" s="20"/>
      <c r="D7" s="20"/>
      <c r="E7" s="20"/>
      <c r="F7" s="20"/>
      <c r="G7" s="20"/>
      <c r="H7" s="20"/>
    </row>
    <row r="8" customFormat="false" ht="15" hidden="false" customHeight="true" outlineLevel="0" collapsed="false">
      <c r="A8" s="20" t="s">
        <v>57</v>
      </c>
      <c r="B8" s="20"/>
      <c r="C8" s="20"/>
      <c r="D8" s="20"/>
      <c r="E8" s="20"/>
      <c r="F8" s="20"/>
      <c r="G8" s="20"/>
      <c r="H8" s="20"/>
    </row>
    <row r="9" customFormat="false" ht="15" hidden="false" customHeight="true" outlineLevel="0" collapsed="false">
      <c r="A9" s="20" t="s">
        <v>58</v>
      </c>
      <c r="B9" s="20"/>
      <c r="C9" s="20"/>
      <c r="D9" s="20"/>
      <c r="E9" s="20"/>
      <c r="F9" s="20"/>
      <c r="G9" s="20"/>
      <c r="H9" s="20"/>
    </row>
    <row r="10" customFormat="false" ht="15" hidden="false" customHeight="true" outlineLevel="0" collapsed="false">
      <c r="A10" s="20" t="s">
        <v>59</v>
      </c>
      <c r="B10" s="20"/>
      <c r="C10" s="20"/>
      <c r="D10" s="20"/>
      <c r="E10" s="20"/>
      <c r="F10" s="20"/>
      <c r="G10" s="20"/>
      <c r="H10" s="20"/>
    </row>
    <row r="11" customFormat="false" ht="15" hidden="false" customHeight="true" outlineLevel="0" collapsed="false">
      <c r="A11" s="20" t="s">
        <v>60</v>
      </c>
      <c r="B11" s="20"/>
      <c r="C11" s="20"/>
      <c r="D11" s="20"/>
      <c r="E11" s="20"/>
      <c r="F11" s="20"/>
      <c r="G11" s="20"/>
      <c r="H11" s="20"/>
    </row>
    <row r="12" customFormat="false" ht="15" hidden="false" customHeight="false" outlineLevel="0" collapsed="false">
      <c r="A12" s="20"/>
      <c r="B12" s="20"/>
      <c r="C12" s="20"/>
      <c r="D12" s="20"/>
      <c r="E12" s="20"/>
      <c r="F12" s="20"/>
      <c r="G12" s="20"/>
      <c r="H12" s="20"/>
    </row>
    <row r="13" customFormat="false" ht="15" hidden="false" customHeight="true" outlineLevel="0" collapsed="false">
      <c r="A13" s="19" t="s">
        <v>61</v>
      </c>
      <c r="B13" s="19"/>
      <c r="C13" s="19"/>
      <c r="D13" s="19"/>
      <c r="E13" s="19"/>
      <c r="F13" s="19"/>
      <c r="G13" s="19"/>
      <c r="H13" s="19"/>
    </row>
    <row r="14" customFormat="false" ht="15" hidden="false" customHeight="true" outlineLevel="0" collapsed="false">
      <c r="A14" s="20" t="s">
        <v>62</v>
      </c>
      <c r="B14" s="20"/>
      <c r="C14" s="20"/>
      <c r="D14" s="20"/>
      <c r="E14" s="20"/>
      <c r="F14" s="20"/>
      <c r="G14" s="20"/>
      <c r="H14" s="20"/>
    </row>
    <row r="15" customFormat="false" ht="15" hidden="false" customHeight="true" outlineLevel="0" collapsed="false">
      <c r="A15" s="20" t="s">
        <v>63</v>
      </c>
      <c r="B15" s="20"/>
      <c r="C15" s="20"/>
      <c r="D15" s="20"/>
      <c r="E15" s="20"/>
      <c r="F15" s="20"/>
      <c r="G15" s="20"/>
      <c r="H15" s="20"/>
    </row>
    <row r="16" customFormat="false" ht="15" hidden="false" customHeight="true" outlineLevel="0" collapsed="false">
      <c r="A16" s="20" t="s">
        <v>64</v>
      </c>
      <c r="B16" s="20"/>
      <c r="C16" s="20"/>
      <c r="D16" s="20"/>
      <c r="E16" s="20"/>
      <c r="F16" s="20"/>
      <c r="G16" s="20"/>
      <c r="H16" s="20"/>
    </row>
    <row r="17" customFormat="false" ht="15" hidden="false" customHeight="false" outlineLevel="0" collapsed="false">
      <c r="A17" s="20"/>
      <c r="B17" s="20"/>
      <c r="C17" s="20"/>
      <c r="D17" s="20"/>
      <c r="E17" s="20"/>
      <c r="F17" s="20"/>
      <c r="G17" s="20"/>
      <c r="H17" s="20"/>
    </row>
    <row r="18" customFormat="false" ht="15" hidden="false" customHeight="true" outlineLevel="0" collapsed="false">
      <c r="A18" s="19" t="s">
        <v>65</v>
      </c>
      <c r="B18" s="19"/>
      <c r="C18" s="19"/>
      <c r="D18" s="19"/>
      <c r="E18" s="19"/>
      <c r="F18" s="19"/>
      <c r="G18" s="19"/>
      <c r="H18" s="19"/>
    </row>
    <row r="19" customFormat="false" ht="15" hidden="false" customHeight="true" outlineLevel="0" collapsed="false">
      <c r="A19" s="20" t="s">
        <v>66</v>
      </c>
      <c r="B19" s="20"/>
      <c r="C19" s="20"/>
      <c r="D19" s="20"/>
      <c r="E19" s="20"/>
      <c r="F19" s="20"/>
      <c r="G19" s="20"/>
      <c r="H19" s="20"/>
    </row>
  </sheetData>
  <mergeCells count="17">
    <mergeCell ref="A3:H3"/>
    <mergeCell ref="A4:H4"/>
    <mergeCell ref="A5:H5"/>
    <mergeCell ref="A6:H6"/>
    <mergeCell ref="A7:H7"/>
    <mergeCell ref="A8:H8"/>
    <mergeCell ref="A9:H9"/>
    <mergeCell ref="A10:H10"/>
    <mergeCell ref="A11:H11"/>
    <mergeCell ref="A12:H12"/>
    <mergeCell ref="A13:H13"/>
    <mergeCell ref="A14:H14"/>
    <mergeCell ref="A15:H15"/>
    <mergeCell ref="A16:H16"/>
    <mergeCell ref="A17:H17"/>
    <mergeCell ref="A18:H18"/>
    <mergeCell ref="A19:H19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2026-06-22T19:58:24Z</dcterms:created>
  <dc:creator>openpyxl</dc:creator>
  <dc:description/>
  <dc:language>en-US</dc:language>
  <cp:lastModifiedBy/>
  <dcterms:modified xsi:type="dcterms:W3CDTF">2026-06-22T19:58:24Z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