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 Table" sheetId="1" state="visible" r:id="rId3"/>
    <sheet name="WHT Tracker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<sst xmlns="http://schemas.openxmlformats.org/spreadsheetml/2006/main" count="80" uniqueCount="69">
  <si>
    <t xml:space="preserve">WHT Rate Table (INDICATIVE)</t>
  </si>
  <si>
    <t xml:space="preserve">Verify against the current Deduction of Tax at Source (Withholding) Regulations</t>
  </si>
  <si>
    <t xml:space="preserve">INDICATIVE — verify every rate/threshold/date against the enacted Nigeria Tax Act 2025 and current NRS guidance before use. Not tax advice.</t>
  </si>
  <si>
    <t xml:space="preserve">Payment Type</t>
  </si>
  <si>
    <t xml:space="preserve">Resident Rate</t>
  </si>
  <si>
    <t xml:space="preserve">Non-Resident Rate</t>
  </si>
  <si>
    <t xml:space="preserve">Note</t>
  </si>
  <si>
    <t xml:space="preserve">Dividends</t>
  </si>
  <si>
    <t xml:space="preserve">Creditable; can be final in some cases</t>
  </si>
  <si>
    <t xml:space="preserve">Interest</t>
  </si>
  <si>
    <t xml:space="preserve">Treaty may reduce</t>
  </si>
  <si>
    <t xml:space="preserve">Rent</t>
  </si>
  <si>
    <t xml:space="preserve">Royalties</t>
  </si>
  <si>
    <t xml:space="preserve">Directors fees</t>
  </si>
  <si>
    <t xml:space="preserve">Management/Professional/Consultancy</t>
  </si>
  <si>
    <t xml:space="preserve">Technical services</t>
  </si>
  <si>
    <t xml:space="preserve">Construction contracts</t>
  </si>
  <si>
    <t xml:space="preserve">Reduced under 2024 regs (verify)</t>
  </si>
  <si>
    <t xml:space="preserve">Supply of goods/contracts</t>
  </si>
  <si>
    <t xml:space="preserve">Small suppliers may be exempt</t>
  </si>
  <si>
    <t xml:space="preserve">Commission</t>
  </si>
  <si>
    <t xml:space="preserve">Small-supplier exemption</t>
  </si>
  <si>
    <t xml:space="preserve">Yes</t>
  </si>
  <si>
    <t xml:space="preserve">De-minimis (₦)</t>
  </si>
  <si>
    <t xml:space="preserve">Withholding Tax Tracker</t>
  </si>
  <si>
    <t xml:space="preserve">WHT auto-calculates from the Rate Table by payment type and residency</t>
  </si>
  <si>
    <t xml:space="preserve">Date</t>
  </si>
  <si>
    <t xml:space="preserve">Vendor</t>
  </si>
  <si>
    <t xml:space="preserve">Vendor TIN</t>
  </si>
  <si>
    <t xml:space="preserve">Residency</t>
  </si>
  <si>
    <t xml:space="preserve">Treaty?</t>
  </si>
  <si>
    <t xml:space="preserve">Treaty Rate</t>
  </si>
  <si>
    <t xml:space="preserve">Gross (₦)</t>
  </si>
  <si>
    <t xml:space="preserve">WHT Rate</t>
  </si>
  <si>
    <t xml:space="preserve">WHT Amount (₦)</t>
  </si>
  <si>
    <t xml:space="preserve">Net Paid (₦)</t>
  </si>
  <si>
    <t xml:space="preserve">Remittance Due</t>
  </si>
  <si>
    <t xml:space="preserve">Remitted?</t>
  </si>
  <si>
    <t xml:space="preserve">Credit Note Ref</t>
  </si>
  <si>
    <t xml:space="preserve">2026-01-08</t>
  </si>
  <si>
    <t xml:space="preserve">BuildRight Ltd</t>
  </si>
  <si>
    <t xml:space="preserve">55555555-0001</t>
  </si>
  <si>
    <t xml:space="preserve">Resident</t>
  </si>
  <si>
    <t xml:space="preserve">No</t>
  </si>
  <si>
    <t xml:space="preserve">2026-01-12</t>
  </si>
  <si>
    <t xml:space="preserve">Global Consult LLP</t>
  </si>
  <si>
    <t xml:space="preserve">66666666-0001</t>
  </si>
  <si>
    <t xml:space="preserve">Non-Resident</t>
  </si>
  <si>
    <t xml:space="preserve">2026-01-18</t>
  </si>
  <si>
    <t xml:space="preserve">Lagos Properties</t>
  </si>
  <si>
    <t xml:space="preserve">77777777-0001</t>
  </si>
  <si>
    <t xml:space="preserve">2026-01-25</t>
  </si>
  <si>
    <t xml:space="preserve">Tiny Traders (small co.)</t>
  </si>
  <si>
    <t xml:space="preserve">88888888-0001</t>
  </si>
  <si>
    <t xml:space="preserve">TOTAL</t>
  </si>
  <si>
    <t xml:space="preserve">How to use this template</t>
  </si>
  <si>
    <t xml:space="preserve">PURPOSE</t>
  </si>
  <si>
    <t xml:space="preserve">Track withholding tax deducted at source — correct rates, timely remittance and credit-note issuance.</t>
  </si>
  <si>
    <t xml:space="preserve">HOW TO USE</t>
  </si>
  <si>
    <t xml:space="preserve">• Maintain current rates on the Rate Table tab (yellow cells).</t>
  </si>
  <si>
    <t xml:space="preserve">• For each payment, choose Residency and Payment Type; the WHT Rate is looked up automatically.</t>
  </si>
  <si>
    <t xml:space="preserve">• If a tax treaty gives a lower rate, set Treaty? = Yes and enter the Treaty Rate; the lower rate applies.</t>
  </si>
  <si>
    <t xml:space="preserve">• WHT Amount is nil where Gross is below the de-minimis (Rate Table). For small-company suppliers, confirm the supplier exemption and set the amount to 0 where it applies.</t>
  </si>
  <si>
    <t xml:space="preserve">• Remittance Due auto-sets to the 21st of the following month (verify).</t>
  </si>
  <si>
    <t xml:space="preserve">IMPORTANT — VERIFY</t>
  </si>
  <si>
    <t xml:space="preserve">• WHT is generally a creditable advance tax — retain and issue credit notes so the payee can claim the credit.</t>
  </si>
  <si>
    <t xml:space="preserve">• Confirm all rates, the small-supplier exemption, de-minimis and remittance date against the current Withholding Regulations and NRS guidance.</t>
  </si>
  <si>
    <t xml:space="preserve">DISCLAIMER</t>
  </si>
  <si>
    <t xml:space="preserve">A working template, not tax advice. Treaty positions require professional review.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</si>
</sst>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%"/>
    <numFmt numFmtId="166" formatCode="#,##0"/>
    <numFmt numFmtId="167" formatCode="yyyy\-mm\-dd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i val="true"/>
      <sz val="8"/>
      <color rgb="FFB23A4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4E5"/>
        <bgColor rgb="FFF6F8FB"/>
      </patternFill>
    </fill>
    <fill>
      <patternFill patternType="solid">
        <fgColor rgb="FF1B4D89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FF4E5"/>
      <rgbColor rgb="FFF6F8FB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4" min="4" style="0" width="34"/>
  </cols>
  <sheetData>
    <row r="1" customFormat="false" ht="19.7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3" customFormat="false" ht="15" hidden="false" customHeight="false" outlineLevel="0" collapsed="false">
      <c r="A3" s="3" t="s">
        <v>2</v>
      </c>
      <c r="B3" s="3"/>
      <c r="C3" s="3"/>
      <c r="D3" s="3"/>
    </row>
    <row r="5" customFormat="false" ht="23.8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</row>
    <row r="6" customFormat="false" ht="15" hidden="false" customHeight="false" outlineLevel="0" collapsed="false">
      <c r="A6" s="5" t="s">
        <v>7</v>
      </c>
      <c r="B6" s="6" t="n">
        <v>0.1</v>
      </c>
      <c r="C6" s="6" t="n">
        <v>0.1</v>
      </c>
      <c r="D6" s="5" t="s">
        <v>8</v>
      </c>
    </row>
    <row r="7" customFormat="false" ht="15" hidden="false" customHeight="false" outlineLevel="0" collapsed="false">
      <c r="A7" s="5" t="s">
        <v>9</v>
      </c>
      <c r="B7" s="6" t="n">
        <v>0.1</v>
      </c>
      <c r="C7" s="6" t="n">
        <v>0.1</v>
      </c>
      <c r="D7" s="5" t="s">
        <v>10</v>
      </c>
    </row>
    <row r="8" customFormat="false" ht="15" hidden="false" customHeight="false" outlineLevel="0" collapsed="false">
      <c r="A8" s="5" t="s">
        <v>11</v>
      </c>
      <c r="B8" s="6" t="n">
        <v>0.1</v>
      </c>
      <c r="C8" s="6" t="n">
        <v>0.1</v>
      </c>
      <c r="D8" s="5"/>
    </row>
    <row r="9" customFormat="false" ht="15" hidden="false" customHeight="false" outlineLevel="0" collapsed="false">
      <c r="A9" s="5" t="s">
        <v>12</v>
      </c>
      <c r="B9" s="6" t="n">
        <v>0.1</v>
      </c>
      <c r="C9" s="6" t="n">
        <v>0.1</v>
      </c>
      <c r="D9" s="5"/>
    </row>
    <row r="10" customFormat="false" ht="15" hidden="false" customHeight="false" outlineLevel="0" collapsed="false">
      <c r="A10" s="5" t="s">
        <v>13</v>
      </c>
      <c r="B10" s="6" t="n">
        <v>0.15</v>
      </c>
      <c r="C10" s="6" t="n">
        <v>0.15</v>
      </c>
      <c r="D10" s="5"/>
    </row>
    <row r="11" customFormat="false" ht="28.35" hidden="false" customHeight="false" outlineLevel="0" collapsed="false">
      <c r="A11" s="5" t="s">
        <v>14</v>
      </c>
      <c r="B11" s="6" t="n">
        <v>0.05</v>
      </c>
      <c r="C11" s="6" t="n">
        <v>0.1</v>
      </c>
      <c r="D11" s="5"/>
    </row>
    <row r="12" customFormat="false" ht="15" hidden="false" customHeight="false" outlineLevel="0" collapsed="false">
      <c r="A12" s="5" t="s">
        <v>15</v>
      </c>
      <c r="B12" s="6" t="n">
        <v>0.05</v>
      </c>
      <c r="C12" s="6" t="n">
        <v>0.1</v>
      </c>
      <c r="D12" s="5"/>
    </row>
    <row r="13" customFormat="false" ht="15" hidden="false" customHeight="false" outlineLevel="0" collapsed="false">
      <c r="A13" s="5" t="s">
        <v>16</v>
      </c>
      <c r="B13" s="6" t="n">
        <v>0.02</v>
      </c>
      <c r="C13" s="6" t="n">
        <v>0.02</v>
      </c>
      <c r="D13" s="5" t="s">
        <v>17</v>
      </c>
    </row>
    <row r="14" customFormat="false" ht="15" hidden="false" customHeight="false" outlineLevel="0" collapsed="false">
      <c r="A14" s="5" t="s">
        <v>18</v>
      </c>
      <c r="B14" s="6" t="n">
        <v>0.02</v>
      </c>
      <c r="C14" s="6" t="n">
        <v>0.02</v>
      </c>
      <c r="D14" s="5" t="s">
        <v>19</v>
      </c>
    </row>
    <row r="15" customFormat="false" ht="15" hidden="false" customHeight="false" outlineLevel="0" collapsed="false">
      <c r="A15" s="5" t="s">
        <v>20</v>
      </c>
      <c r="B15" s="6" t="n">
        <v>0.05</v>
      </c>
      <c r="C15" s="6" t="n">
        <v>0.1</v>
      </c>
      <c r="D15" s="5"/>
    </row>
    <row r="17" customFormat="false" ht="15" hidden="false" customHeight="false" outlineLevel="0" collapsed="false">
      <c r="A17" s="7" t="s">
        <v>21</v>
      </c>
      <c r="B17" s="8" t="s">
        <v>22</v>
      </c>
    </row>
    <row r="18" customFormat="false" ht="15" hidden="false" customHeight="false" outlineLevel="0" collapsed="false">
      <c r="A18" s="7" t="s">
        <v>23</v>
      </c>
      <c r="B18" s="9" t="n">
        <v>2000000</v>
      </c>
    </row>
  </sheetData>
  <mergeCells count="3">
    <mergeCell ref="A1:D1"/>
    <mergeCell ref="A2:D2"/>
    <mergeCell ref="A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0"/>
    <col collapsed="false" customWidth="true" hidden="false" outlineLevel="0" max="3" min="3" style="0" width="15"/>
    <col collapsed="false" customWidth="true" hidden="false" outlineLevel="0" max="4" min="4" style="0" width="13"/>
    <col collapsed="false" customWidth="true" hidden="false" outlineLevel="0" max="5" min="5" style="0" width="26"/>
    <col collapsed="false" customWidth="true" hidden="false" outlineLevel="0" max="6" min="6" style="0" width="8"/>
    <col collapsed="false" customWidth="true" hidden="false" outlineLevel="0" max="7" min="7" style="0" width="11"/>
    <col collapsed="false" customWidth="true" hidden="false" outlineLevel="0" max="8" min="8" style="0" width="15"/>
    <col collapsed="false" customWidth="true" hidden="false" outlineLevel="0" max="9" min="9" style="0" width="10"/>
    <col collapsed="false" customWidth="true" hidden="false" outlineLevel="0" max="11" min="10" style="0" width="15"/>
    <col collapsed="false" customWidth="true" hidden="false" outlineLevel="0" max="12" min="12" style="0" width="13"/>
    <col collapsed="false" customWidth="true" hidden="false" outlineLevel="0" max="13" min="13" style="0" width="11"/>
    <col collapsed="false" customWidth="true" hidden="false" outlineLevel="0" max="14" min="14" style="0" width="14"/>
  </cols>
  <sheetData>
    <row r="1" customFormat="false" ht="19.7" hidden="false" customHeight="false" outlineLevel="0" collapsed="false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customFormat="false" ht="23.85" hidden="false" customHeight="false" outlineLevel="0" collapsed="false">
      <c r="A5" s="4" t="s">
        <v>26</v>
      </c>
      <c r="B5" s="4" t="s">
        <v>27</v>
      </c>
      <c r="C5" s="4" t="s">
        <v>28</v>
      </c>
      <c r="D5" s="4" t="s">
        <v>29</v>
      </c>
      <c r="E5" s="4" t="s">
        <v>3</v>
      </c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4" t="s">
        <v>35</v>
      </c>
      <c r="L5" s="4" t="s">
        <v>36</v>
      </c>
      <c r="M5" s="4" t="s">
        <v>37</v>
      </c>
      <c r="N5" s="4" t="s">
        <v>38</v>
      </c>
    </row>
    <row r="6" customFormat="false" ht="15" hidden="false" customHeight="false" outlineLevel="0" collapsed="false">
      <c r="A6" s="5" t="s">
        <v>39</v>
      </c>
      <c r="B6" s="5" t="s">
        <v>40</v>
      </c>
      <c r="C6" s="5" t="s">
        <v>41</v>
      </c>
      <c r="D6" s="5" t="s">
        <v>42</v>
      </c>
      <c r="E6" s="5" t="s">
        <v>16</v>
      </c>
      <c r="F6" s="5" t="s">
        <v>43</v>
      </c>
      <c r="G6" s="5"/>
      <c r="H6" s="10" t="n">
        <v>10000000</v>
      </c>
      <c r="I6" s="11" t="n">
        <f aca="false">IF(AND(F6="Yes",G6&lt;&gt;"",G6&lt;IF(D6="Non-Resident",VLOOKUP(E6,'Rate Table'!$A$6:$C$15,3,FALSE()),VLOOKUP(E6,'Rate Table'!$A$6:$C$15,2,FALSE()))),G6,IF(D6="Non-Resident",VLOOKUP(E6,'Rate Table'!$A$6:$C$15,3,FALSE()),VLOOKUP(E6,'Rate Table'!$A$6:$C$15,2,FALSE())))</f>
        <v>0.02</v>
      </c>
      <c r="J6" s="12" t="n">
        <f aca="false">IF(H6&lt;'Rate Table'!$B$18,0,ROUND(H6*I6,2))</f>
        <v>200000</v>
      </c>
      <c r="K6" s="12" t="n">
        <f aca="false">H6-J6</f>
        <v>9800000</v>
      </c>
      <c r="L6" s="13" t="n">
        <f aca="false">EOMONTH(A6,0)+21</f>
        <v>46074</v>
      </c>
      <c r="M6" s="5"/>
      <c r="N6" s="5"/>
    </row>
    <row r="7" customFormat="false" ht="28.35" hidden="false" customHeight="false" outlineLevel="0" collapsed="false">
      <c r="A7" s="14" t="s">
        <v>44</v>
      </c>
      <c r="B7" s="14" t="s">
        <v>45</v>
      </c>
      <c r="C7" s="14" t="s">
        <v>46</v>
      </c>
      <c r="D7" s="14" t="s">
        <v>47</v>
      </c>
      <c r="E7" s="14" t="s">
        <v>14</v>
      </c>
      <c r="F7" s="14" t="s">
        <v>22</v>
      </c>
      <c r="G7" s="15" t="n">
        <v>0.075</v>
      </c>
      <c r="H7" s="16" t="n">
        <v>5000000</v>
      </c>
      <c r="I7" s="17" t="n">
        <f aca="false">IF(AND(F7="Yes",G7&lt;&gt;"",G7&lt;IF(D7="Non-Resident",VLOOKUP(E7,'Rate Table'!$A$6:$C$15,3,FALSE()),VLOOKUP(E7,'Rate Table'!$A$6:$C$15,2,FALSE()))),G7,IF(D7="Non-Resident",VLOOKUP(E7,'Rate Table'!$A$6:$C$15,3,FALSE()),VLOOKUP(E7,'Rate Table'!$A$6:$C$15,2,FALSE())))</f>
        <v>0.075</v>
      </c>
      <c r="J7" s="18" t="n">
        <f aca="false">IF(H7&lt;'Rate Table'!$B$18,0,ROUND(H7*I7,2))</f>
        <v>375000</v>
      </c>
      <c r="K7" s="18" t="n">
        <f aca="false">H7-J7</f>
        <v>4625000</v>
      </c>
      <c r="L7" s="19" t="n">
        <f aca="false">EOMONTH(A7,0)+21</f>
        <v>46074</v>
      </c>
      <c r="M7" s="14"/>
      <c r="N7" s="14"/>
    </row>
    <row r="8" customFormat="false" ht="15" hidden="false" customHeight="false" outlineLevel="0" collapsed="false">
      <c r="A8" s="5" t="s">
        <v>48</v>
      </c>
      <c r="B8" s="5" t="s">
        <v>49</v>
      </c>
      <c r="C8" s="5" t="s">
        <v>50</v>
      </c>
      <c r="D8" s="5" t="s">
        <v>42</v>
      </c>
      <c r="E8" s="5" t="s">
        <v>11</v>
      </c>
      <c r="F8" s="5" t="s">
        <v>43</v>
      </c>
      <c r="G8" s="5"/>
      <c r="H8" s="10" t="n">
        <v>4000000</v>
      </c>
      <c r="I8" s="11" t="n">
        <f aca="false">IF(AND(F8="Yes",G8&lt;&gt;"",G8&lt;IF(D8="Non-Resident",VLOOKUP(E8,'Rate Table'!$A$6:$C$15,3,FALSE()),VLOOKUP(E8,'Rate Table'!$A$6:$C$15,2,FALSE()))),G8,IF(D8="Non-Resident",VLOOKUP(E8,'Rate Table'!$A$6:$C$15,3,FALSE()),VLOOKUP(E8,'Rate Table'!$A$6:$C$15,2,FALSE())))</f>
        <v>0.1</v>
      </c>
      <c r="J8" s="12" t="n">
        <f aca="false">IF(H8&lt;'Rate Table'!$B$18,0,ROUND(H8*I8,2))</f>
        <v>400000</v>
      </c>
      <c r="K8" s="12" t="n">
        <f aca="false">H8-J8</f>
        <v>3600000</v>
      </c>
      <c r="L8" s="13" t="n">
        <f aca="false">EOMONTH(A8,0)+21</f>
        <v>46074</v>
      </c>
      <c r="M8" s="5"/>
      <c r="N8" s="5"/>
    </row>
    <row r="9" customFormat="false" ht="28.35" hidden="false" customHeight="false" outlineLevel="0" collapsed="false">
      <c r="A9" s="14" t="s">
        <v>51</v>
      </c>
      <c r="B9" s="14" t="s">
        <v>52</v>
      </c>
      <c r="C9" s="14" t="s">
        <v>53</v>
      </c>
      <c r="D9" s="14" t="s">
        <v>42</v>
      </c>
      <c r="E9" s="14" t="s">
        <v>18</v>
      </c>
      <c r="F9" s="14" t="s">
        <v>43</v>
      </c>
      <c r="G9" s="14"/>
      <c r="H9" s="16" t="n">
        <v>1500000</v>
      </c>
      <c r="I9" s="17" t="n">
        <f aca="false">IF(AND(F9="Yes",G9&lt;&gt;"",G9&lt;IF(D9="Non-Resident",VLOOKUP(E9,'Rate Table'!$A$6:$C$15,3,FALSE()),VLOOKUP(E9,'Rate Table'!$A$6:$C$15,2,FALSE()))),G9,IF(D9="Non-Resident",VLOOKUP(E9,'Rate Table'!$A$6:$C$15,3,FALSE()),VLOOKUP(E9,'Rate Table'!$A$6:$C$15,2,FALSE())))</f>
        <v>0.02</v>
      </c>
      <c r="J9" s="18" t="n">
        <f aca="false">IF(H9&lt;'Rate Table'!$B$18,0,ROUND(H9*I9,2))</f>
        <v>0</v>
      </c>
      <c r="K9" s="18" t="n">
        <f aca="false">H9-J9</f>
        <v>1500000</v>
      </c>
      <c r="L9" s="19" t="n">
        <f aca="false">EOMONTH(A9,0)+21</f>
        <v>46074</v>
      </c>
      <c r="M9" s="14"/>
      <c r="N9" s="14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11" t="str">
        <f aca="false">IF(E10="","",IF(AND(F10="Yes",G10&lt;&gt;"",G10&lt;IF(D10="Non-Resident",VLOOKUP(E10,'Rate Table'!$A$6:$C$15,3,FALSE()),VLOOKUP(E10,'Rate Table'!$A$6:$C$15,2,FALSE()))),G10,IF(D10="Non-Resident",VLOOKUP(E10,'Rate Table'!$A$6:$C$15,3,FALSE()),VLOOKUP(E10,'Rate Table'!$A$6:$C$15,2,FALSE()))))</f>
        <v/>
      </c>
      <c r="J10" s="12" t="str">
        <f aca="false">IF(H10="","",IF(H10&lt;'Rate Table'!$B$18,0,ROUND(H10*I10,2)))</f>
        <v/>
      </c>
      <c r="K10" s="12" t="str">
        <f aca="false">IF(H10="","",H10-J10)</f>
        <v/>
      </c>
      <c r="L10" s="13" t="str">
        <f aca="false">IF(A10="","",EOMONTH(A10,0)+21)</f>
        <v/>
      </c>
      <c r="M10" s="5"/>
      <c r="N10" s="5"/>
    </row>
    <row r="11" customFormat="false" ht="15" hidden="false" customHeight="false" outlineLevel="0" collapsed="false">
      <c r="A11" s="14"/>
      <c r="B11" s="14"/>
      <c r="C11" s="14"/>
      <c r="D11" s="14"/>
      <c r="E11" s="14"/>
      <c r="F11" s="14"/>
      <c r="G11" s="14"/>
      <c r="H11" s="14"/>
      <c r="I11" s="17" t="str">
        <f aca="false">IF(E11="","",IF(AND(F11="Yes",G11&lt;&gt;"",G11&lt;IF(D11="Non-Resident",VLOOKUP(E11,'Rate Table'!$A$6:$C$15,3,FALSE()),VLOOKUP(E11,'Rate Table'!$A$6:$C$15,2,FALSE()))),G11,IF(D11="Non-Resident",VLOOKUP(E11,'Rate Table'!$A$6:$C$15,3,FALSE()),VLOOKUP(E11,'Rate Table'!$A$6:$C$15,2,FALSE()))))</f>
        <v/>
      </c>
      <c r="J11" s="18" t="str">
        <f aca="false">IF(H11="","",IF(H11&lt;'Rate Table'!$B$18,0,ROUND(H11*I11,2)))</f>
        <v/>
      </c>
      <c r="K11" s="18" t="str">
        <f aca="false">IF(H11="","",H11-J11)</f>
        <v/>
      </c>
      <c r="L11" s="19" t="str">
        <f aca="false">IF(A11="","",EOMONTH(A11,0)+21)</f>
        <v/>
      </c>
      <c r="M11" s="14"/>
      <c r="N11" s="14"/>
    </row>
    <row r="12" customFormat="false" ht="15" hidden="false" customHeight="false" outlineLevel="0" collapsed="false">
      <c r="A12" s="5"/>
      <c r="B12" s="5"/>
      <c r="C12" s="5"/>
      <c r="D12" s="5"/>
      <c r="E12" s="5"/>
      <c r="F12" s="5"/>
      <c r="G12" s="5"/>
      <c r="H12" s="5"/>
      <c r="I12" s="11" t="str">
        <f aca="false">IF(E12="","",IF(AND(F12="Yes",G12&lt;&gt;"",G12&lt;IF(D12="Non-Resident",VLOOKUP(E12,'Rate Table'!$A$6:$C$15,3,FALSE()),VLOOKUP(E12,'Rate Table'!$A$6:$C$15,2,FALSE()))),G12,IF(D12="Non-Resident",VLOOKUP(E12,'Rate Table'!$A$6:$C$15,3,FALSE()),VLOOKUP(E12,'Rate Table'!$A$6:$C$15,2,FALSE()))))</f>
        <v/>
      </c>
      <c r="J12" s="12" t="str">
        <f aca="false">IF(H12="","",IF(H12&lt;'Rate Table'!$B$18,0,ROUND(H12*I12,2)))</f>
        <v/>
      </c>
      <c r="K12" s="12" t="str">
        <f aca="false">IF(H12="","",H12-J12)</f>
        <v/>
      </c>
      <c r="L12" s="13" t="str">
        <f aca="false">IF(A12="","",EOMONTH(A12,0)+21)</f>
        <v/>
      </c>
      <c r="M12" s="5"/>
      <c r="N12" s="5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7" t="str">
        <f aca="false">IF(E13="","",IF(AND(F13="Yes",G13&lt;&gt;"",G13&lt;IF(D13="Non-Resident",VLOOKUP(E13,'Rate Table'!$A$6:$C$15,3,FALSE()),VLOOKUP(E13,'Rate Table'!$A$6:$C$15,2,FALSE()))),G13,IF(D13="Non-Resident",VLOOKUP(E13,'Rate Table'!$A$6:$C$15,3,FALSE()),VLOOKUP(E13,'Rate Table'!$A$6:$C$15,2,FALSE()))))</f>
        <v/>
      </c>
      <c r="J13" s="18" t="str">
        <f aca="false">IF(H13="","",IF(H13&lt;'Rate Table'!$B$18,0,ROUND(H13*I13,2)))</f>
        <v/>
      </c>
      <c r="K13" s="18" t="str">
        <f aca="false">IF(H13="","",H13-J13)</f>
        <v/>
      </c>
      <c r="L13" s="19" t="str">
        <f aca="false">IF(A13="","",EOMONTH(A13,0)+21)</f>
        <v/>
      </c>
      <c r="M13" s="14"/>
      <c r="N13" s="14"/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  <c r="I14" s="11" t="str">
        <f aca="false">IF(E14="","",IF(AND(F14="Yes",G14&lt;&gt;"",G14&lt;IF(D14="Non-Resident",VLOOKUP(E14,'Rate Table'!$A$6:$C$15,3,FALSE()),VLOOKUP(E14,'Rate Table'!$A$6:$C$15,2,FALSE()))),G14,IF(D14="Non-Resident",VLOOKUP(E14,'Rate Table'!$A$6:$C$15,3,FALSE()),VLOOKUP(E14,'Rate Table'!$A$6:$C$15,2,FALSE()))))</f>
        <v/>
      </c>
      <c r="J14" s="12" t="str">
        <f aca="false">IF(H14="","",IF(H14&lt;'Rate Table'!$B$18,0,ROUND(H14*I14,2)))</f>
        <v/>
      </c>
      <c r="K14" s="12" t="str">
        <f aca="false">IF(H14="","",H14-J14)</f>
        <v/>
      </c>
      <c r="L14" s="13" t="str">
        <f aca="false">IF(A14="","",EOMONTH(A14,0)+21)</f>
        <v/>
      </c>
      <c r="M14" s="5"/>
      <c r="N14" s="5"/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7" t="str">
        <f aca="false">IF(E15="","",IF(AND(F15="Yes",G15&lt;&gt;"",G15&lt;IF(D15="Non-Resident",VLOOKUP(E15,'Rate Table'!$A$6:$C$15,3,FALSE()),VLOOKUP(E15,'Rate Table'!$A$6:$C$15,2,FALSE()))),G15,IF(D15="Non-Resident",VLOOKUP(E15,'Rate Table'!$A$6:$C$15,3,FALSE()),VLOOKUP(E15,'Rate Table'!$A$6:$C$15,2,FALSE()))))</f>
        <v/>
      </c>
      <c r="J15" s="18" t="str">
        <f aca="false">IF(H15="","",IF(H15&lt;'Rate Table'!$B$18,0,ROUND(H15*I15,2)))</f>
        <v/>
      </c>
      <c r="K15" s="18" t="str">
        <f aca="false">IF(H15="","",H15-J15)</f>
        <v/>
      </c>
      <c r="L15" s="19" t="str">
        <f aca="false">IF(A15="","",EOMONTH(A15,0)+21)</f>
        <v/>
      </c>
      <c r="M15" s="14"/>
      <c r="N15" s="14"/>
    </row>
    <row r="16" customFormat="false" ht="15" hidden="false" customHeight="false" outlineLevel="0" collapsed="false">
      <c r="A16" s="5"/>
      <c r="B16" s="5"/>
      <c r="C16" s="5"/>
      <c r="D16" s="5"/>
      <c r="E16" s="5"/>
      <c r="F16" s="5"/>
      <c r="G16" s="5"/>
      <c r="H16" s="5"/>
      <c r="I16" s="11" t="str">
        <f aca="false">IF(E16="","",IF(AND(F16="Yes",G16&lt;&gt;"",G16&lt;IF(D16="Non-Resident",VLOOKUP(E16,'Rate Table'!$A$6:$C$15,3,FALSE()),VLOOKUP(E16,'Rate Table'!$A$6:$C$15,2,FALSE()))),G16,IF(D16="Non-Resident",VLOOKUP(E16,'Rate Table'!$A$6:$C$15,3,FALSE()),VLOOKUP(E16,'Rate Table'!$A$6:$C$15,2,FALSE()))))</f>
        <v/>
      </c>
      <c r="J16" s="12" t="str">
        <f aca="false">IF(H16="","",IF(H16&lt;'Rate Table'!$B$18,0,ROUND(H16*I16,2)))</f>
        <v/>
      </c>
      <c r="K16" s="12" t="str">
        <f aca="false">IF(H16="","",H16-J16)</f>
        <v/>
      </c>
      <c r="L16" s="13" t="str">
        <f aca="false">IF(A16="","",EOMONTH(A16,0)+21)</f>
        <v/>
      </c>
      <c r="M16" s="5"/>
      <c r="N16" s="5"/>
    </row>
    <row r="17" customFormat="false" ht="15" hidden="false" customHeight="false" outlineLevel="0" collapsed="false">
      <c r="A17" s="20" t="s">
        <v>54</v>
      </c>
      <c r="B17" s="5"/>
      <c r="C17" s="5"/>
      <c r="D17" s="5"/>
      <c r="E17" s="5"/>
      <c r="F17" s="5"/>
      <c r="G17" s="5"/>
      <c r="H17" s="21" t="n">
        <f aca="false">SUM(H6:H16)</f>
        <v>20500000</v>
      </c>
      <c r="I17" s="5"/>
      <c r="J17" s="21" t="n">
        <f aca="false">SUM(J6:J16)</f>
        <v>975000</v>
      </c>
      <c r="K17" s="21" t="n">
        <f aca="false">SUM(K6:K16)</f>
        <v>19525000</v>
      </c>
      <c r="L17" s="5"/>
      <c r="M17" s="5"/>
      <c r="N17" s="5"/>
    </row>
  </sheetData>
  <mergeCells count="3">
    <mergeCell ref="A1:N1"/>
    <mergeCell ref="A2:N2"/>
    <mergeCell ref="A3:N3"/>
  </mergeCells>
  <dataValidations count="3">
    <dataValidation allowBlank="true" errorStyle="stop" operator="between" showDropDown="false" showErrorMessage="false" showInputMessage="false" sqref="D6:D16" type="list">
      <formula1>"Resident,Non-Resident"</formula1>
      <formula2>0</formula2>
    </dataValidation>
    <dataValidation allowBlank="true" errorStyle="stop" operator="between" showDropDown="false" showErrorMessage="false" showInputMessage="false" sqref="F6:F16 M6:M16" type="list">
      <formula1>"Yes,No"</formula1>
      <formula2>0</formula2>
    </dataValidation>
    <dataValidation allowBlank="true" errorStyle="stop" operator="between" showDropDown="false" showErrorMessage="false" showInputMessage="false" sqref="E6:E16" type="list">
      <formula1>"Dividends,Interest,Rent,Royalties,Directors fees,Management/Professional/Consultancy,Technical services,Construction contracts,Supply of goods/contracts,Commission"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4"/>
  </cols>
  <sheetData>
    <row r="1" customFormat="false" ht="19.7" hidden="false" customHeight="false" outlineLevel="0" collapsed="false">
      <c r="A1" s="22" t="s">
        <v>55</v>
      </c>
    </row>
    <row r="3" customFormat="false" ht="15" hidden="false" customHeight="true" outlineLevel="0" collapsed="false">
      <c r="A3" s="23" t="s">
        <v>56</v>
      </c>
      <c r="B3" s="23"/>
      <c r="C3" s="23"/>
      <c r="D3" s="23"/>
      <c r="E3" s="23"/>
      <c r="F3" s="23"/>
      <c r="G3" s="23"/>
      <c r="H3" s="23"/>
    </row>
    <row r="4" customFormat="false" ht="15" hidden="false" customHeight="true" outlineLevel="0" collapsed="false">
      <c r="A4" s="24" t="s">
        <v>57</v>
      </c>
      <c r="B4" s="24"/>
      <c r="C4" s="24"/>
      <c r="D4" s="24"/>
      <c r="E4" s="24"/>
      <c r="F4" s="24"/>
      <c r="G4" s="24"/>
      <c r="H4" s="24"/>
    </row>
    <row r="5" customFormat="false" ht="15" hidden="false" customHeight="false" outlineLevel="0" collapsed="false">
      <c r="A5" s="24"/>
      <c r="B5" s="24"/>
      <c r="C5" s="24"/>
      <c r="D5" s="24"/>
      <c r="E5" s="24"/>
      <c r="F5" s="24"/>
      <c r="G5" s="24"/>
      <c r="H5" s="24"/>
    </row>
    <row r="6" customFormat="false" ht="15" hidden="false" customHeight="true" outlineLevel="0" collapsed="false">
      <c r="A6" s="23" t="s">
        <v>58</v>
      </c>
      <c r="B6" s="23"/>
      <c r="C6" s="23"/>
      <c r="D6" s="23"/>
      <c r="E6" s="23"/>
      <c r="F6" s="23"/>
      <c r="G6" s="23"/>
      <c r="H6" s="23"/>
    </row>
    <row r="7" customFormat="false" ht="15" hidden="false" customHeight="true" outlineLevel="0" collapsed="false">
      <c r="A7" s="24" t="s">
        <v>59</v>
      </c>
      <c r="B7" s="24"/>
      <c r="C7" s="24"/>
      <c r="D7" s="24"/>
      <c r="E7" s="24"/>
      <c r="F7" s="24"/>
      <c r="G7" s="24"/>
      <c r="H7" s="24"/>
    </row>
    <row r="8" customFormat="false" ht="15" hidden="false" customHeight="true" outlineLevel="0" collapsed="false">
      <c r="A8" s="24" t="s">
        <v>60</v>
      </c>
      <c r="B8" s="24"/>
      <c r="C8" s="24"/>
      <c r="D8" s="24"/>
      <c r="E8" s="24"/>
      <c r="F8" s="24"/>
      <c r="G8" s="24"/>
      <c r="H8" s="24"/>
    </row>
    <row r="9" customFormat="false" ht="15" hidden="false" customHeight="true" outlineLevel="0" collapsed="false">
      <c r="A9" s="24" t="s">
        <v>61</v>
      </c>
      <c r="B9" s="24"/>
      <c r="C9" s="24"/>
      <c r="D9" s="24"/>
      <c r="E9" s="24"/>
      <c r="F9" s="24"/>
      <c r="G9" s="24"/>
      <c r="H9" s="24"/>
    </row>
    <row r="10" customFormat="false" ht="23.85" hidden="false" customHeight="true" outlineLevel="0" collapsed="false">
      <c r="A10" s="24" t="s">
        <v>62</v>
      </c>
      <c r="B10" s="24"/>
      <c r="C10" s="24"/>
      <c r="D10" s="24"/>
      <c r="E10" s="24"/>
      <c r="F10" s="24"/>
      <c r="G10" s="24"/>
      <c r="H10" s="24"/>
    </row>
    <row r="11" customFormat="false" ht="15" hidden="false" customHeight="true" outlineLevel="0" collapsed="false">
      <c r="A11" s="24" t="s">
        <v>63</v>
      </c>
      <c r="B11" s="24"/>
      <c r="C11" s="24"/>
      <c r="D11" s="24"/>
      <c r="E11" s="24"/>
      <c r="F11" s="24"/>
      <c r="G11" s="24"/>
      <c r="H11" s="24"/>
    </row>
    <row r="12" customFormat="false" ht="15" hidden="false" customHeight="false" outlineLevel="0" collapsed="false">
      <c r="A12" s="24"/>
      <c r="B12" s="24"/>
      <c r="C12" s="24"/>
      <c r="D12" s="24"/>
      <c r="E12" s="24"/>
      <c r="F12" s="24"/>
      <c r="G12" s="24"/>
      <c r="H12" s="24"/>
    </row>
    <row r="13" customFormat="false" ht="15" hidden="false" customHeight="true" outlineLevel="0" collapsed="false">
      <c r="A13" s="23" t="s">
        <v>64</v>
      </c>
      <c r="B13" s="23"/>
      <c r="C13" s="23"/>
      <c r="D13" s="23"/>
      <c r="E13" s="23"/>
      <c r="F13" s="23"/>
      <c r="G13" s="23"/>
      <c r="H13" s="23"/>
    </row>
    <row r="14" customFormat="false" ht="15" hidden="false" customHeight="true" outlineLevel="0" collapsed="false">
      <c r="A14" s="24" t="s">
        <v>65</v>
      </c>
      <c r="B14" s="24"/>
      <c r="C14" s="24"/>
      <c r="D14" s="24"/>
      <c r="E14" s="24"/>
      <c r="F14" s="24"/>
      <c r="G14" s="24"/>
      <c r="H14" s="24"/>
    </row>
    <row r="15" customFormat="false" ht="23.85" hidden="false" customHeight="true" outlineLevel="0" collapsed="false">
      <c r="A15" s="24" t="s">
        <v>66</v>
      </c>
      <c r="B15" s="24"/>
      <c r="C15" s="24"/>
      <c r="D15" s="24"/>
      <c r="E15" s="24"/>
      <c r="F15" s="24"/>
      <c r="G15" s="24"/>
      <c r="H15" s="24"/>
    </row>
    <row r="16" customFormat="false" ht="15" hidden="false" customHeight="false" outlineLevel="0" collapsed="false">
      <c r="A16" s="24"/>
      <c r="B16" s="24"/>
      <c r="C16" s="24"/>
      <c r="D16" s="24"/>
      <c r="E16" s="24"/>
      <c r="F16" s="24"/>
      <c r="G16" s="24"/>
      <c r="H16" s="24"/>
    </row>
    <row r="17" customFormat="false" ht="15" hidden="false" customHeight="true" outlineLevel="0" collapsed="false">
      <c r="A17" s="23" t="s">
        <v>67</v>
      </c>
      <c r="B17" s="23"/>
      <c r="C17" s="23"/>
      <c r="D17" s="23"/>
      <c r="E17" s="23"/>
      <c r="F17" s="23"/>
      <c r="G17" s="23"/>
      <c r="H17" s="23"/>
    </row>
    <row r="18" customFormat="false" ht="15" hidden="false" customHeight="true" outlineLevel="0" collapsed="false">
      <c r="A18" s="24" t="s">
        <v>68</v>
      </c>
      <c r="B18" s="24"/>
      <c r="C18" s="24"/>
      <c r="D18" s="24"/>
      <c r="E18" s="24"/>
      <c r="F18" s="24"/>
      <c r="G18" s="24"/>
      <c r="H18" s="24"/>
    </row>
  </sheetData>
  <mergeCells count="16"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2026-06-22T19:58:24Z</dcterms:created>
  <dc:creator>openpyxl</dc:creator>
  <dc:description/>
  <dc:language>en-US</dc:language>
  <cp:lastModifiedBy/>
  <dcterms:modified xsi:type="dcterms:W3CDTF">2026-06-22T19:58:24Z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