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k Taxonomy" sheetId="1" state="visible" r:id="rId3"/>
    <sheet name="Risk Register" sheetId="2" state="visible" r:id="rId4"/>
    <sheet name="Heat Map" sheetId="3" state="visible" r:id="rId5"/>
    <sheet name="Instruc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<sst xmlns="http://schemas.openxmlformats.org/spreadsheetml/2006/main" count="110" uniqueCount="100">
  <si>
    <t xml:space="preserve">Tax Risk Taxonomy</t>
  </si>
  <si>
    <t xml:space="preserve">Standard categories of tax risk for Nigerian enterprises under NTA 2025</t>
  </si>
  <si>
    <t xml:space="preserve">INDICATIVE — verify every rate/threshold/date against the enacted Nigeria Tax Act 2025 and current NRS guidance before use. Not tax advice.</t>
  </si>
  <si>
    <t xml:space="preserve">Category</t>
  </si>
  <si>
    <t xml:space="preserve">Description</t>
  </si>
  <si>
    <t xml:space="preserve">Typical Indicators</t>
  </si>
  <si>
    <t xml:space="preserve">Compliance risk</t>
  </si>
  <si>
    <t xml:space="preserve">Late, incorrect or missed filings/payments</t>
  </si>
  <si>
    <t xml:space="preserve">Late-filing count; penalties incurred</t>
  </si>
  <si>
    <t xml:space="preserve">Reporting risk</t>
  </si>
  <si>
    <t xml:space="preserve">Errors in tax computations or disclosures</t>
  </si>
  <si>
    <t xml:space="preserve">Restatements; reconciliation gaps</t>
  </si>
  <si>
    <t xml:space="preserve">Transactional risk</t>
  </si>
  <si>
    <t xml:space="preserve">Tax treatment of specific deals uncertain</t>
  </si>
  <si>
    <t xml:space="preserve">Unreviewed material contracts</t>
  </si>
  <si>
    <t xml:space="preserve">Transfer pricing risk</t>
  </si>
  <si>
    <t xml:space="preserve">Related-party pricing not arm's-length / undocumented</t>
  </si>
  <si>
    <t xml:space="preserve">Missing Master/Local File; TP adjustments</t>
  </si>
  <si>
    <t xml:space="preserve">Permanent establishment risk</t>
  </si>
  <si>
    <t xml:space="preserve">Unintended taxable presence</t>
  </si>
  <si>
    <t xml:space="preserve">Cross-border staff/contracts</t>
  </si>
  <si>
    <t xml:space="preserve">VAT risk</t>
  </si>
  <si>
    <t xml:space="preserve">Wrong rate, recovery or apportionment</t>
  </si>
  <si>
    <t xml:space="preserve">Input-VAT disallowed; exempt mix</t>
  </si>
  <si>
    <t xml:space="preserve">Employment tax risk (PAYE)</t>
  </si>
  <si>
    <t xml:space="preserve">PAYE/benefits mis-operated</t>
  </si>
  <si>
    <t xml:space="preserve">State remittance errors; benefit gaps</t>
  </si>
  <si>
    <t xml:space="preserve">WHT risk</t>
  </si>
  <si>
    <t xml:space="preserve">Wrong rate, under-deduction, late remittance</t>
  </si>
  <si>
    <t xml:space="preserve">WHT assessments; vendor disputes</t>
  </si>
  <si>
    <t xml:space="preserve">Reputational risk</t>
  </si>
  <si>
    <t xml:space="preserve">Public/regulator perception of tax conduct</t>
  </si>
  <si>
    <t xml:space="preserve">Adverse media; disputes</t>
  </si>
  <si>
    <t xml:space="preserve">Transition risk (NTA 2025)</t>
  </si>
  <si>
    <t xml:space="preserve">Failure to adapt to the 2026 regime</t>
  </si>
  <si>
    <t xml:space="preserve">E-invoicing gaps; old reliefs applied</t>
  </si>
  <si>
    <t xml:space="preserve">Tax Risk Register</t>
  </si>
  <si>
    <t xml:space="preserve">Likelihood × Impact scoring; rating auto-bands; populate and maintain quarterly</t>
  </si>
  <si>
    <t xml:space="preserve">Risk ID</t>
  </si>
  <si>
    <t xml:space="preserve">Risk Description</t>
  </si>
  <si>
    <t xml:space="preserve">Likelihood (1-5)</t>
  </si>
  <si>
    <t xml:space="preserve">Impact (1-5)</t>
  </si>
  <si>
    <t xml:space="preserve">Inherent Score</t>
  </si>
  <si>
    <t xml:space="preserve">Rating</t>
  </si>
  <si>
    <t xml:space="preserve">Existing Controls</t>
  </si>
  <si>
    <t xml:space="preserve">Control Owner</t>
  </si>
  <si>
    <t xml:space="preserve">Mitigation Action</t>
  </si>
  <si>
    <t xml:space="preserve">Target Date</t>
  </si>
  <si>
    <t xml:space="preserve">Residual (1-5)</t>
  </si>
  <si>
    <t xml:space="preserve">KRI / Monitor</t>
  </si>
  <si>
    <t xml:space="preserve">TR-01</t>
  </si>
  <si>
    <t xml:space="preserve">E-invoicing not integrated before mandated phase</t>
  </si>
  <si>
    <t xml:space="preserve">Project underway</t>
  </si>
  <si>
    <t xml:space="preserve">Tax/IT Lead</t>
  </si>
  <si>
    <t xml:space="preserve">Complete access-point integration &amp; UAT</t>
  </si>
  <si>
    <t xml:space="preserve">2026-03-31</t>
  </si>
  <si>
    <t xml:space="preserve">Integration milestones %</t>
  </si>
  <si>
    <t xml:space="preserve">TR-02</t>
  </si>
  <si>
    <t xml:space="preserve">Under-deduction on non-resident consultancy</t>
  </si>
  <si>
    <t xml:space="preserve">WHT tracker in place</t>
  </si>
  <si>
    <t xml:space="preserve">Head of Tax</t>
  </si>
  <si>
    <t xml:space="preserve">Pre-payment WHT review checklist</t>
  </si>
  <si>
    <t xml:space="preserve">2026-02-28</t>
  </si>
  <si>
    <t xml:space="preserve">WHT exceptions / month</t>
  </si>
  <si>
    <t xml:space="preserve">TR-03</t>
  </si>
  <si>
    <t xml:space="preserve">Local File not contemporaneous for FY2026</t>
  </si>
  <si>
    <t xml:space="preserve">Policy exists</t>
  </si>
  <si>
    <t xml:space="preserve">Engage TP benchmarking &amp; docs</t>
  </si>
  <si>
    <t xml:space="preserve">2026-06-30</t>
  </si>
  <si>
    <t xml:space="preserve">Docs completion %</t>
  </si>
  <si>
    <t xml:space="preserve">TR-04</t>
  </si>
  <si>
    <t xml:space="preserve">Input VAT over-claimed on exempt-related costs</t>
  </si>
  <si>
    <t xml:space="preserve">VAT register apportionment</t>
  </si>
  <si>
    <t xml:space="preserve">FC</t>
  </si>
  <si>
    <t xml:space="preserve">Monthly apportionment review</t>
  </si>
  <si>
    <t xml:space="preserve">Disallowed input VAT ₦</t>
  </si>
  <si>
    <t xml:space="preserve">TR-05</t>
  </si>
  <si>
    <t xml:space="preserve">PAYE remitted to wrong state IRS</t>
  </si>
  <si>
    <t xml:space="preserve">Payroll mapping by residence</t>
  </si>
  <si>
    <t xml:space="preserve">Payroll</t>
  </si>
  <si>
    <t xml:space="preserve">Validate residence data</t>
  </si>
  <si>
    <t xml:space="preserve">2026-01-31</t>
  </si>
  <si>
    <t xml:space="preserve">Mis-remittance count</t>
  </si>
  <si>
    <t xml:space="preserve">Risk Heat Map (Likelihood × Impact)</t>
  </si>
  <si>
    <t xml:space="preserve">Count of risks falling in each cell; colour shows severity zone</t>
  </si>
  <si>
    <t xml:space="preserve">Likelihood ↓ / Impact →</t>
  </si>
  <si>
    <t xml:space="preserve">How to use this template</t>
  </si>
  <si>
    <t xml:space="preserve">PURPOSE</t>
  </si>
  <si>
    <t xml:space="preserve">Identify, score and mitigate tax risk across the enterprise using the Centre's standard risk method (likelihood × impact).</t>
  </si>
  <si>
    <t xml:space="preserve">HOW TO USE</t>
  </si>
  <si>
    <t xml:space="preserve">• Use the Risk Taxonomy tab as the menu of categories.</t>
  </si>
  <si>
    <t xml:space="preserve">• On the Risk Register, add one row per risk. Pick a Category, then score Likelihood (1-5) and Impact (1-5).</t>
  </si>
  <si>
    <t xml:space="preserve">• Inherent Score (L×I) and Rating (Low/Medium/High/Critical) calculate automatically.</t>
  </si>
  <si>
    <t xml:space="preserve">• Record existing controls, the control owner, the mitigation action, a target date and the expected Residual score.</t>
  </si>
  <si>
    <t xml:space="preserve">• Set a KRI for each material risk and monitor it on the Tax Dashboard.</t>
  </si>
  <si>
    <t xml:space="preserve">• The Heat Map counts risks by L×I cell and colours the severity zones automatically.</t>
  </si>
  <si>
    <t xml:space="preserve">SCORING BANDS</t>
  </si>
  <si>
    <t xml:space="preserve">Critical 15-25 · High 9-14 · Medium 4-8 · Low 1-3</t>
  </si>
  <si>
    <t xml:space="preserve">DISCLAIMER</t>
  </si>
  <si>
    <t xml:space="preserve">A management tool, not tax or legal advice. Validate material positions with a licensed practitioner.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</si>
</sst>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i val="true"/>
      <sz val="8"/>
      <color rgb="FFB23A4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4E5"/>
        <bgColor rgb="FFF6F8FB"/>
      </patternFill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  <fill>
      <patternFill patternType="solid">
        <fgColor rgb="FFD4B106"/>
        <bgColor rgb="FFFFCC00"/>
      </patternFill>
    </fill>
    <fill>
      <patternFill patternType="solid">
        <fgColor rgb="FFC97B2C"/>
        <bgColor rgb="FFFF8080"/>
      </patternFill>
    </fill>
    <fill>
      <patternFill patternType="solid">
        <fgColor rgb="FFB23A48"/>
        <bgColor rgb="FF993366"/>
      </patternFill>
    </fill>
    <fill>
      <patternFill patternType="solid">
        <fgColor rgb="FF2E7D5B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4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FF4E5"/>
      <rgbColor rgb="FFF6F8FB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B106"/>
      <rgbColor rgb="FFC97B2C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42"/>
    <col collapsed="false" customWidth="true" hidden="false" outlineLevel="0" max="3" min="3" style="0" width="34"/>
  </cols>
  <sheetData>
    <row r="1" customFormat="false" ht="19.7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3" customFormat="false" ht="15" hidden="false" customHeight="false" outlineLevel="0" collapsed="false">
      <c r="A3" s="3" t="s">
        <v>2</v>
      </c>
      <c r="B3" s="3"/>
      <c r="C3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</row>
    <row r="6" customFormat="false" ht="15" hidden="false" customHeight="false" outlineLevel="0" collapsed="false">
      <c r="A6" s="5" t="s">
        <v>6</v>
      </c>
      <c r="B6" s="6" t="s">
        <v>7</v>
      </c>
      <c r="C6" s="6" t="s">
        <v>8</v>
      </c>
    </row>
    <row r="7" customFormat="false" ht="15" hidden="false" customHeight="false" outlineLevel="0" collapsed="false">
      <c r="A7" s="7" t="s">
        <v>9</v>
      </c>
      <c r="B7" s="8" t="s">
        <v>10</v>
      </c>
      <c r="C7" s="8" t="s">
        <v>11</v>
      </c>
    </row>
    <row r="8" customFormat="false" ht="15" hidden="false" customHeight="false" outlineLevel="0" collapsed="false">
      <c r="A8" s="5" t="s">
        <v>12</v>
      </c>
      <c r="B8" s="6" t="s">
        <v>13</v>
      </c>
      <c r="C8" s="6" t="s">
        <v>14</v>
      </c>
    </row>
    <row r="9" customFormat="false" ht="28.35" hidden="false" customHeight="false" outlineLevel="0" collapsed="false">
      <c r="A9" s="7" t="s">
        <v>15</v>
      </c>
      <c r="B9" s="8" t="s">
        <v>16</v>
      </c>
      <c r="C9" s="8" t="s">
        <v>17</v>
      </c>
    </row>
    <row r="10" customFormat="false" ht="26.85" hidden="false" customHeight="false" outlineLevel="0" collapsed="false">
      <c r="A10" s="5" t="s">
        <v>18</v>
      </c>
      <c r="B10" s="6" t="s">
        <v>19</v>
      </c>
      <c r="C10" s="6" t="s">
        <v>20</v>
      </c>
    </row>
    <row r="11" customFormat="false" ht="15" hidden="false" customHeight="false" outlineLevel="0" collapsed="false">
      <c r="A11" s="7" t="s">
        <v>21</v>
      </c>
      <c r="B11" s="8" t="s">
        <v>22</v>
      </c>
      <c r="C11" s="8" t="s">
        <v>23</v>
      </c>
    </row>
    <row r="12" customFormat="false" ht="26.85" hidden="false" customHeight="false" outlineLevel="0" collapsed="false">
      <c r="A12" s="5" t="s">
        <v>24</v>
      </c>
      <c r="B12" s="6" t="s">
        <v>25</v>
      </c>
      <c r="C12" s="6" t="s">
        <v>26</v>
      </c>
    </row>
    <row r="13" customFormat="false" ht="15" hidden="false" customHeight="false" outlineLevel="0" collapsed="false">
      <c r="A13" s="7" t="s">
        <v>27</v>
      </c>
      <c r="B13" s="8" t="s">
        <v>28</v>
      </c>
      <c r="C13" s="8" t="s">
        <v>29</v>
      </c>
    </row>
    <row r="14" customFormat="false" ht="15" hidden="false" customHeight="false" outlineLevel="0" collapsed="false">
      <c r="A14" s="5" t="s">
        <v>30</v>
      </c>
      <c r="B14" s="6" t="s">
        <v>31</v>
      </c>
      <c r="C14" s="6" t="s">
        <v>32</v>
      </c>
    </row>
    <row r="15" customFormat="false" ht="26.85" hidden="false" customHeight="false" outlineLevel="0" collapsed="false">
      <c r="A15" s="7" t="s">
        <v>33</v>
      </c>
      <c r="B15" s="8" t="s">
        <v>34</v>
      </c>
      <c r="C15" s="8" t="s">
        <v>35</v>
      </c>
    </row>
  </sheetData>
  <mergeCells count="3">
    <mergeCell ref="A1:C1"/>
    <mergeCell ref="A2:C2"/>
    <mergeCell ref="A3:C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4"/>
    <col collapsed="false" customWidth="true" hidden="false" outlineLevel="0" max="3" min="3" style="0" width="34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7" min="7" style="0" width="10"/>
    <col collapsed="false" customWidth="true" hidden="false" outlineLevel="0" max="8" min="8" style="0" width="22"/>
    <col collapsed="false" customWidth="true" hidden="false" outlineLevel="0" max="9" min="9" style="0" width="14"/>
    <col collapsed="false" customWidth="true" hidden="false" outlineLevel="0" max="10" min="10" style="0" width="28"/>
    <col collapsed="false" customWidth="true" hidden="false" outlineLevel="0" max="12" min="11" style="0" width="12"/>
    <col collapsed="false" customWidth="true" hidden="false" outlineLevel="0" max="13" min="13" style="0" width="20"/>
  </cols>
  <sheetData>
    <row r="1" customFormat="false" ht="19.7" hidden="false" customHeight="false" outlineLevel="0" collapsed="false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23.85" hidden="false" customHeight="false" outlineLevel="0" collapsed="false">
      <c r="A5" s="4" t="s">
        <v>38</v>
      </c>
      <c r="B5" s="4" t="s">
        <v>3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4" t="s">
        <v>46</v>
      </c>
      <c r="K5" s="4" t="s">
        <v>47</v>
      </c>
      <c r="L5" s="4" t="s">
        <v>48</v>
      </c>
      <c r="M5" s="4" t="s">
        <v>49</v>
      </c>
    </row>
    <row r="6" customFormat="false" ht="28.35" hidden="false" customHeight="false" outlineLevel="0" collapsed="false">
      <c r="A6" s="6" t="s">
        <v>50</v>
      </c>
      <c r="B6" s="6" t="s">
        <v>33</v>
      </c>
      <c r="C6" s="6" t="s">
        <v>51</v>
      </c>
      <c r="D6" s="9" t="n">
        <v>4</v>
      </c>
      <c r="E6" s="9" t="n">
        <v>4</v>
      </c>
      <c r="F6" s="10" t="n">
        <f aca="false">D6*E6</f>
        <v>16</v>
      </c>
      <c r="G6" s="6" t="str">
        <f aca="false">IF(F6&gt;=15,"Critical",IF(F6&gt;=9,"High",IF(F6&gt;=4,"Medium","Low")))</f>
        <v>Critical</v>
      </c>
      <c r="H6" s="6" t="s">
        <v>52</v>
      </c>
      <c r="I6" s="6" t="s">
        <v>53</v>
      </c>
      <c r="J6" s="6" t="s">
        <v>54</v>
      </c>
      <c r="K6" s="6" t="s">
        <v>55</v>
      </c>
      <c r="L6" s="9" t="n">
        <v>2</v>
      </c>
      <c r="M6" s="6" t="s">
        <v>56</v>
      </c>
    </row>
    <row r="7" customFormat="false" ht="28.35" hidden="false" customHeight="false" outlineLevel="0" collapsed="false">
      <c r="A7" s="8" t="s">
        <v>57</v>
      </c>
      <c r="B7" s="8" t="s">
        <v>27</v>
      </c>
      <c r="C7" s="8" t="s">
        <v>58</v>
      </c>
      <c r="D7" s="11" t="n">
        <v>3</v>
      </c>
      <c r="E7" s="11" t="n">
        <v>4</v>
      </c>
      <c r="F7" s="12" t="n">
        <f aca="false">D7*E7</f>
        <v>12</v>
      </c>
      <c r="G7" s="8" t="str">
        <f aca="false">IF(F7&gt;=15,"Critical",IF(F7&gt;=9,"High",IF(F7&gt;=4,"Medium","Low")))</f>
        <v>High</v>
      </c>
      <c r="H7" s="8" t="s">
        <v>59</v>
      </c>
      <c r="I7" s="8" t="s">
        <v>60</v>
      </c>
      <c r="J7" s="8" t="s">
        <v>61</v>
      </c>
      <c r="K7" s="8" t="s">
        <v>62</v>
      </c>
      <c r="L7" s="11" t="n">
        <v>2</v>
      </c>
      <c r="M7" s="8" t="s">
        <v>63</v>
      </c>
    </row>
    <row r="8" customFormat="false" ht="28.35" hidden="false" customHeight="false" outlineLevel="0" collapsed="false">
      <c r="A8" s="6" t="s">
        <v>64</v>
      </c>
      <c r="B8" s="6" t="s">
        <v>15</v>
      </c>
      <c r="C8" s="6" t="s">
        <v>65</v>
      </c>
      <c r="D8" s="9" t="n">
        <v>3</v>
      </c>
      <c r="E8" s="9" t="n">
        <v>5</v>
      </c>
      <c r="F8" s="10" t="n">
        <f aca="false">D8*E8</f>
        <v>15</v>
      </c>
      <c r="G8" s="6" t="str">
        <f aca="false">IF(F8&gt;=15,"Critical",IF(F8&gt;=9,"High",IF(F8&gt;=4,"Medium","Low")))</f>
        <v>Critical</v>
      </c>
      <c r="H8" s="6" t="s">
        <v>66</v>
      </c>
      <c r="I8" s="6" t="s">
        <v>60</v>
      </c>
      <c r="J8" s="6" t="s">
        <v>67</v>
      </c>
      <c r="K8" s="6" t="s">
        <v>68</v>
      </c>
      <c r="L8" s="9" t="n">
        <v>3</v>
      </c>
      <c r="M8" s="6" t="s">
        <v>69</v>
      </c>
    </row>
    <row r="9" customFormat="false" ht="28.35" hidden="false" customHeight="false" outlineLevel="0" collapsed="false">
      <c r="A9" s="8" t="s">
        <v>70</v>
      </c>
      <c r="B9" s="8" t="s">
        <v>21</v>
      </c>
      <c r="C9" s="8" t="s">
        <v>71</v>
      </c>
      <c r="D9" s="11" t="n">
        <v>3</v>
      </c>
      <c r="E9" s="11" t="n">
        <v>3</v>
      </c>
      <c r="F9" s="12" t="n">
        <f aca="false">D9*E9</f>
        <v>9</v>
      </c>
      <c r="G9" s="8" t="str">
        <f aca="false">IF(F9&gt;=15,"Critical",IF(F9&gt;=9,"High",IF(F9&gt;=4,"Medium","Low")))</f>
        <v>High</v>
      </c>
      <c r="H9" s="8" t="s">
        <v>72</v>
      </c>
      <c r="I9" s="8" t="s">
        <v>73</v>
      </c>
      <c r="J9" s="8" t="s">
        <v>74</v>
      </c>
      <c r="K9" s="8" t="s">
        <v>62</v>
      </c>
      <c r="L9" s="11" t="n">
        <v>2</v>
      </c>
      <c r="M9" s="8" t="s">
        <v>75</v>
      </c>
    </row>
    <row r="10" customFormat="false" ht="28.35" hidden="false" customHeight="false" outlineLevel="0" collapsed="false">
      <c r="A10" s="6" t="s">
        <v>76</v>
      </c>
      <c r="B10" s="6" t="s">
        <v>6</v>
      </c>
      <c r="C10" s="6" t="s">
        <v>77</v>
      </c>
      <c r="D10" s="9" t="n">
        <v>2</v>
      </c>
      <c r="E10" s="9" t="n">
        <v>3</v>
      </c>
      <c r="F10" s="10" t="n">
        <f aca="false">D10*E10</f>
        <v>6</v>
      </c>
      <c r="G10" s="6" t="str">
        <f aca="false">IF(F10&gt;=15,"Critical",IF(F10&gt;=9,"High",IF(F10&gt;=4,"Medium","Low")))</f>
        <v>Medium</v>
      </c>
      <c r="H10" s="6" t="s">
        <v>78</v>
      </c>
      <c r="I10" s="6" t="s">
        <v>79</v>
      </c>
      <c r="J10" s="6" t="s">
        <v>80</v>
      </c>
      <c r="K10" s="6" t="s">
        <v>81</v>
      </c>
      <c r="L10" s="9" t="n">
        <v>1</v>
      </c>
      <c r="M10" s="6" t="s">
        <v>82</v>
      </c>
    </row>
    <row r="11" customFormat="false" ht="15" hidden="false" customHeight="false" outlineLevel="0" collapsed="false">
      <c r="A11" s="8"/>
      <c r="B11" s="8"/>
      <c r="C11" s="8"/>
      <c r="D11" s="13"/>
      <c r="E11" s="13"/>
      <c r="F11" s="8" t="str">
        <f aca="false">IF(D11="","",D11*E11)</f>
        <v/>
      </c>
      <c r="G11" s="8" t="str">
        <f aca="false">IF(F11="","",IF(F11&gt;=15,"Critical",IF(F11&gt;=9,"High",IF(F11&gt;=4,"Medium","Low"))))</f>
        <v/>
      </c>
      <c r="H11" s="8"/>
      <c r="I11" s="8"/>
      <c r="J11" s="8"/>
      <c r="K11" s="8"/>
      <c r="L11" s="13"/>
      <c r="M11" s="8"/>
    </row>
    <row r="12" customFormat="false" ht="15" hidden="false" customHeight="false" outlineLevel="0" collapsed="false">
      <c r="A12" s="6"/>
      <c r="B12" s="6"/>
      <c r="C12" s="6"/>
      <c r="D12" s="14"/>
      <c r="E12" s="14"/>
      <c r="F12" s="6" t="str">
        <f aca="false">IF(D12="","",D12*E12)</f>
        <v/>
      </c>
      <c r="G12" s="6" t="str">
        <f aca="false">IF(F12="","",IF(F12&gt;=15,"Critical",IF(F12&gt;=9,"High",IF(F12&gt;=4,"Medium","Low"))))</f>
        <v/>
      </c>
      <c r="H12" s="6"/>
      <c r="I12" s="6"/>
      <c r="J12" s="6"/>
      <c r="K12" s="6"/>
      <c r="L12" s="14"/>
      <c r="M12" s="6"/>
    </row>
    <row r="13" customFormat="false" ht="15" hidden="false" customHeight="false" outlineLevel="0" collapsed="false">
      <c r="A13" s="8"/>
      <c r="B13" s="8"/>
      <c r="C13" s="8"/>
      <c r="D13" s="13"/>
      <c r="E13" s="13"/>
      <c r="F13" s="8" t="str">
        <f aca="false">IF(D13="","",D13*E13)</f>
        <v/>
      </c>
      <c r="G13" s="8" t="str">
        <f aca="false">IF(F13="","",IF(F13&gt;=15,"Critical",IF(F13&gt;=9,"High",IF(F13&gt;=4,"Medium","Low"))))</f>
        <v/>
      </c>
      <c r="H13" s="8"/>
      <c r="I13" s="8"/>
      <c r="J13" s="8"/>
      <c r="K13" s="8"/>
      <c r="L13" s="13"/>
      <c r="M13" s="8"/>
    </row>
    <row r="14" customFormat="false" ht="15" hidden="false" customHeight="false" outlineLevel="0" collapsed="false">
      <c r="A14" s="6"/>
      <c r="B14" s="6"/>
      <c r="C14" s="6"/>
      <c r="D14" s="14"/>
      <c r="E14" s="14"/>
      <c r="F14" s="6" t="str">
        <f aca="false">IF(D14="","",D14*E14)</f>
        <v/>
      </c>
      <c r="G14" s="6" t="str">
        <f aca="false">IF(F14="","",IF(F14&gt;=15,"Critical",IF(F14&gt;=9,"High",IF(F14&gt;=4,"Medium","Low"))))</f>
        <v/>
      </c>
      <c r="H14" s="6"/>
      <c r="I14" s="6"/>
      <c r="J14" s="6"/>
      <c r="K14" s="6"/>
      <c r="L14" s="14"/>
      <c r="M14" s="6"/>
    </row>
    <row r="15" customFormat="false" ht="15" hidden="false" customHeight="false" outlineLevel="0" collapsed="false">
      <c r="A15" s="8"/>
      <c r="B15" s="8"/>
      <c r="C15" s="8"/>
      <c r="D15" s="13"/>
      <c r="E15" s="13"/>
      <c r="F15" s="8" t="str">
        <f aca="false">IF(D15="","",D15*E15)</f>
        <v/>
      </c>
      <c r="G15" s="8" t="str">
        <f aca="false">IF(F15="","",IF(F15&gt;=15,"Critical",IF(F15&gt;=9,"High",IF(F15&gt;=4,"Medium","Low"))))</f>
        <v/>
      </c>
      <c r="H15" s="8"/>
      <c r="I15" s="8"/>
      <c r="J15" s="8"/>
      <c r="K15" s="8"/>
      <c r="L15" s="13"/>
      <c r="M15" s="8"/>
    </row>
    <row r="16" customFormat="false" ht="15" hidden="false" customHeight="false" outlineLevel="0" collapsed="false">
      <c r="A16" s="6"/>
      <c r="B16" s="6"/>
      <c r="C16" s="6"/>
      <c r="D16" s="14"/>
      <c r="E16" s="14"/>
      <c r="F16" s="6" t="str">
        <f aca="false">IF(D16="","",D16*E16)</f>
        <v/>
      </c>
      <c r="G16" s="6" t="str">
        <f aca="false">IF(F16="","",IF(F16&gt;=15,"Critical",IF(F16&gt;=9,"High",IF(F16&gt;=4,"Medium","Low"))))</f>
        <v/>
      </c>
      <c r="H16" s="6"/>
      <c r="I16" s="6"/>
      <c r="J16" s="6"/>
      <c r="K16" s="6"/>
      <c r="L16" s="14"/>
      <c r="M16" s="6"/>
    </row>
    <row r="17" customFormat="false" ht="15" hidden="false" customHeight="false" outlineLevel="0" collapsed="false">
      <c r="A17" s="8"/>
      <c r="B17" s="8"/>
      <c r="C17" s="8"/>
      <c r="D17" s="13"/>
      <c r="E17" s="13"/>
      <c r="F17" s="8" t="str">
        <f aca="false">IF(D17="","",D17*E17)</f>
        <v/>
      </c>
      <c r="G17" s="8" t="str">
        <f aca="false">IF(F17="","",IF(F17&gt;=15,"Critical",IF(F17&gt;=9,"High",IF(F17&gt;=4,"Medium","Low"))))</f>
        <v/>
      </c>
      <c r="H17" s="8"/>
      <c r="I17" s="8"/>
      <c r="J17" s="8"/>
      <c r="K17" s="8"/>
      <c r="L17" s="13"/>
      <c r="M17" s="8"/>
    </row>
  </sheetData>
  <mergeCells count="3">
    <mergeCell ref="A1:M1"/>
    <mergeCell ref="A2:M2"/>
    <mergeCell ref="A3:M3"/>
  </mergeCells>
  <dataValidations count="2">
    <dataValidation allowBlank="true" errorStyle="stop" operator="between" showDropDown="false" showErrorMessage="false" showInputMessage="false" sqref="B6:B17" type="list">
      <formula1>'Risk Taxonomy'!$A$6:$A$15</formula1>
      <formula2>0</formula2>
    </dataValidation>
    <dataValidation allowBlank="true" errorStyle="stop" operator="between" showDropDown="false" showErrorMessage="false" showInputMessage="false" sqref="D6:E17 L6:L17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0"/>
  </cols>
  <sheetData>
    <row r="1" customFormat="false" ht="19.7" hidden="false" customHeight="false" outlineLevel="0" collapsed="false">
      <c r="A1" s="1" t="s">
        <v>83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84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</row>
    <row r="5" customFormat="false" ht="26.85" hidden="false" customHeight="false" outlineLevel="0" collapsed="false">
      <c r="A5" s="15" t="s">
        <v>85</v>
      </c>
      <c r="B5" s="16" t="n">
        <v>1</v>
      </c>
      <c r="C5" s="16" t="n">
        <v>2</v>
      </c>
      <c r="D5" s="16" t="n">
        <v>3</v>
      </c>
      <c r="E5" s="16" t="n">
        <v>4</v>
      </c>
      <c r="F5" s="16" t="n">
        <v>5</v>
      </c>
    </row>
    <row r="6" customFormat="false" ht="15" hidden="false" customHeight="false" outlineLevel="0" collapsed="false">
      <c r="A6" s="16" t="n">
        <v>5</v>
      </c>
      <c r="B6" s="17" t="n">
        <f aca="false">COUNTIFS('Risk Register'!$D$6:$D$18,5,'Risk Register'!$E$6:$E$18,1)</f>
        <v>0</v>
      </c>
      <c r="C6" s="18" t="n">
        <f aca="false">COUNTIFS('Risk Register'!$D$6:$D$18,5,'Risk Register'!$E$6:$E$18,2)</f>
        <v>0</v>
      </c>
      <c r="D6" s="19" t="n">
        <f aca="false">COUNTIFS('Risk Register'!$D$6:$D$18,5,'Risk Register'!$E$6:$E$18,3)</f>
        <v>0</v>
      </c>
      <c r="E6" s="19" t="n">
        <f aca="false">COUNTIFS('Risk Register'!$D$6:$D$18,5,'Risk Register'!$E$6:$E$18,4)</f>
        <v>0</v>
      </c>
      <c r="F6" s="19" t="n">
        <f aca="false">COUNTIFS('Risk Register'!$D$6:$D$18,5,'Risk Register'!$E$6:$E$18,5)</f>
        <v>0</v>
      </c>
    </row>
    <row r="7" customFormat="false" ht="15" hidden="false" customHeight="false" outlineLevel="0" collapsed="false">
      <c r="A7" s="16" t="n">
        <v>4</v>
      </c>
      <c r="B7" s="17" t="n">
        <f aca="false">COUNTIFS('Risk Register'!$D$6:$D$18,4,'Risk Register'!$E$6:$E$18,1)</f>
        <v>0</v>
      </c>
      <c r="C7" s="17" t="n">
        <f aca="false">COUNTIFS('Risk Register'!$D$6:$D$18,4,'Risk Register'!$E$6:$E$18,2)</f>
        <v>0</v>
      </c>
      <c r="D7" s="18" t="n">
        <f aca="false">COUNTIFS('Risk Register'!$D$6:$D$18,4,'Risk Register'!$E$6:$E$18,3)</f>
        <v>0</v>
      </c>
      <c r="E7" s="19" t="n">
        <f aca="false">COUNTIFS('Risk Register'!$D$6:$D$18,4,'Risk Register'!$E$6:$E$18,4)</f>
        <v>1</v>
      </c>
      <c r="F7" s="19" t="n">
        <f aca="false">COUNTIFS('Risk Register'!$D$6:$D$18,4,'Risk Register'!$E$6:$E$18,5)</f>
        <v>0</v>
      </c>
    </row>
    <row r="8" customFormat="false" ht="15" hidden="false" customHeight="false" outlineLevel="0" collapsed="false">
      <c r="A8" s="16" t="n">
        <v>3</v>
      </c>
      <c r="B8" s="20" t="n">
        <f aca="false">COUNTIFS('Risk Register'!$D$6:$D$18,3,'Risk Register'!$E$6:$E$18,1)</f>
        <v>0</v>
      </c>
      <c r="C8" s="17" t="n">
        <f aca="false">COUNTIFS('Risk Register'!$D$6:$D$18,3,'Risk Register'!$E$6:$E$18,2)</f>
        <v>0</v>
      </c>
      <c r="D8" s="18" t="n">
        <f aca="false">COUNTIFS('Risk Register'!$D$6:$D$18,3,'Risk Register'!$E$6:$E$18,3)</f>
        <v>1</v>
      </c>
      <c r="E8" s="18" t="n">
        <f aca="false">COUNTIFS('Risk Register'!$D$6:$D$18,3,'Risk Register'!$E$6:$E$18,4)</f>
        <v>1</v>
      </c>
      <c r="F8" s="19" t="n">
        <f aca="false">COUNTIFS('Risk Register'!$D$6:$D$18,3,'Risk Register'!$E$6:$E$18,5)</f>
        <v>1</v>
      </c>
    </row>
    <row r="9" customFormat="false" ht="15" hidden="false" customHeight="false" outlineLevel="0" collapsed="false">
      <c r="A9" s="16" t="n">
        <v>2</v>
      </c>
      <c r="B9" s="20" t="n">
        <f aca="false">COUNTIFS('Risk Register'!$D$6:$D$18,2,'Risk Register'!$E$6:$E$18,1)</f>
        <v>0</v>
      </c>
      <c r="C9" s="17" t="n">
        <f aca="false">COUNTIFS('Risk Register'!$D$6:$D$18,2,'Risk Register'!$E$6:$E$18,2)</f>
        <v>0</v>
      </c>
      <c r="D9" s="17" t="n">
        <f aca="false">COUNTIFS('Risk Register'!$D$6:$D$18,2,'Risk Register'!$E$6:$E$18,3)</f>
        <v>1</v>
      </c>
      <c r="E9" s="17" t="n">
        <f aca="false">COUNTIFS('Risk Register'!$D$6:$D$18,2,'Risk Register'!$E$6:$E$18,4)</f>
        <v>0</v>
      </c>
      <c r="F9" s="18" t="n">
        <f aca="false">COUNTIFS('Risk Register'!$D$6:$D$18,2,'Risk Register'!$E$6:$E$18,5)</f>
        <v>0</v>
      </c>
    </row>
    <row r="10" customFormat="false" ht="15" hidden="false" customHeight="false" outlineLevel="0" collapsed="false">
      <c r="A10" s="16" t="n">
        <v>1</v>
      </c>
      <c r="B10" s="20" t="n">
        <f aca="false">COUNTIFS('Risk Register'!$D$6:$D$18,1,'Risk Register'!$E$6:$E$18,1)</f>
        <v>0</v>
      </c>
      <c r="C10" s="20" t="n">
        <f aca="false">COUNTIFS('Risk Register'!$D$6:$D$18,1,'Risk Register'!$E$6:$E$18,2)</f>
        <v>0</v>
      </c>
      <c r="D10" s="20" t="n">
        <f aca="false">COUNTIFS('Risk Register'!$D$6:$D$18,1,'Risk Register'!$E$6:$E$18,3)</f>
        <v>0</v>
      </c>
      <c r="E10" s="17" t="n">
        <f aca="false">COUNTIFS('Risk Register'!$D$6:$D$18,1,'Risk Register'!$E$6:$E$18,4)</f>
        <v>0</v>
      </c>
      <c r="F10" s="17" t="n">
        <f aca="false">COUNTIFS('Risk Register'!$D$6:$D$18,1,'Risk Register'!$E$6:$E$18,5)</f>
        <v>0</v>
      </c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4"/>
  </cols>
  <sheetData>
    <row r="1" customFormat="false" ht="19.7" hidden="false" customHeight="false" outlineLevel="0" collapsed="false">
      <c r="A1" s="21" t="s">
        <v>86</v>
      </c>
    </row>
    <row r="3" customFormat="false" ht="15" hidden="false" customHeight="true" outlineLevel="0" collapsed="false">
      <c r="A3" s="22" t="s">
        <v>87</v>
      </c>
      <c r="B3" s="22"/>
      <c r="C3" s="22"/>
      <c r="D3" s="22"/>
      <c r="E3" s="22"/>
      <c r="F3" s="22"/>
      <c r="G3" s="22"/>
      <c r="H3" s="22"/>
    </row>
    <row r="4" customFormat="false" ht="15" hidden="false" customHeight="true" outlineLevel="0" collapsed="false">
      <c r="A4" s="23" t="s">
        <v>88</v>
      </c>
      <c r="B4" s="23"/>
      <c r="C4" s="23"/>
      <c r="D4" s="23"/>
      <c r="E4" s="23"/>
      <c r="F4" s="23"/>
      <c r="G4" s="23"/>
      <c r="H4" s="23"/>
    </row>
    <row r="5" customFormat="false" ht="15" hidden="false" customHeight="false" outlineLevel="0" collapsed="false">
      <c r="A5" s="23"/>
      <c r="B5" s="23"/>
      <c r="C5" s="23"/>
      <c r="D5" s="23"/>
      <c r="E5" s="23"/>
      <c r="F5" s="23"/>
      <c r="G5" s="23"/>
      <c r="H5" s="23"/>
    </row>
    <row r="6" customFormat="false" ht="15" hidden="false" customHeight="true" outlineLevel="0" collapsed="false">
      <c r="A6" s="22" t="s">
        <v>89</v>
      </c>
      <c r="B6" s="22"/>
      <c r="C6" s="22"/>
      <c r="D6" s="22"/>
      <c r="E6" s="22"/>
      <c r="F6" s="22"/>
      <c r="G6" s="22"/>
      <c r="H6" s="22"/>
    </row>
    <row r="7" customFormat="false" ht="15" hidden="false" customHeight="true" outlineLevel="0" collapsed="false">
      <c r="A7" s="23" t="s">
        <v>90</v>
      </c>
      <c r="B7" s="23"/>
      <c r="C7" s="23"/>
      <c r="D7" s="23"/>
      <c r="E7" s="23"/>
      <c r="F7" s="23"/>
      <c r="G7" s="23"/>
      <c r="H7" s="23"/>
    </row>
    <row r="8" customFormat="false" ht="15" hidden="false" customHeight="true" outlineLevel="0" collapsed="false">
      <c r="A8" s="23" t="s">
        <v>91</v>
      </c>
      <c r="B8" s="23"/>
      <c r="C8" s="23"/>
      <c r="D8" s="23"/>
      <c r="E8" s="23"/>
      <c r="F8" s="23"/>
      <c r="G8" s="23"/>
      <c r="H8" s="23"/>
    </row>
    <row r="9" customFormat="false" ht="15" hidden="false" customHeight="true" outlineLevel="0" collapsed="false">
      <c r="A9" s="23" t="s">
        <v>92</v>
      </c>
      <c r="B9" s="23"/>
      <c r="C9" s="23"/>
      <c r="D9" s="23"/>
      <c r="E9" s="23"/>
      <c r="F9" s="23"/>
      <c r="G9" s="23"/>
      <c r="H9" s="23"/>
    </row>
    <row r="10" customFormat="false" ht="15" hidden="false" customHeight="true" outlineLevel="0" collapsed="false">
      <c r="A10" s="23" t="s">
        <v>93</v>
      </c>
      <c r="B10" s="23"/>
      <c r="C10" s="23"/>
      <c r="D10" s="23"/>
      <c r="E10" s="23"/>
      <c r="F10" s="23"/>
      <c r="G10" s="23"/>
      <c r="H10" s="23"/>
    </row>
    <row r="11" customFormat="false" ht="15" hidden="false" customHeight="true" outlineLevel="0" collapsed="false">
      <c r="A11" s="23" t="s">
        <v>94</v>
      </c>
      <c r="B11" s="23"/>
      <c r="C11" s="23"/>
      <c r="D11" s="23"/>
      <c r="E11" s="23"/>
      <c r="F11" s="23"/>
      <c r="G11" s="23"/>
      <c r="H11" s="23"/>
    </row>
    <row r="12" customFormat="false" ht="15" hidden="false" customHeight="true" outlineLevel="0" collapsed="false">
      <c r="A12" s="23" t="s">
        <v>95</v>
      </c>
      <c r="B12" s="23"/>
      <c r="C12" s="23"/>
      <c r="D12" s="23"/>
      <c r="E12" s="23"/>
      <c r="F12" s="23"/>
      <c r="G12" s="23"/>
      <c r="H12" s="23"/>
    </row>
    <row r="13" customFormat="false" ht="15" hidden="false" customHeight="false" outlineLevel="0" collapsed="false">
      <c r="A13" s="23"/>
      <c r="B13" s="23"/>
      <c r="C13" s="23"/>
      <c r="D13" s="23"/>
      <c r="E13" s="23"/>
      <c r="F13" s="23"/>
      <c r="G13" s="23"/>
      <c r="H13" s="23"/>
    </row>
    <row r="14" customFormat="false" ht="15" hidden="false" customHeight="true" outlineLevel="0" collapsed="false">
      <c r="A14" s="22" t="s">
        <v>96</v>
      </c>
      <c r="B14" s="22"/>
      <c r="C14" s="22"/>
      <c r="D14" s="22"/>
      <c r="E14" s="22"/>
      <c r="F14" s="22"/>
      <c r="G14" s="22"/>
      <c r="H14" s="22"/>
    </row>
    <row r="15" customFormat="false" ht="15" hidden="false" customHeight="true" outlineLevel="0" collapsed="false">
      <c r="A15" s="23" t="s">
        <v>97</v>
      </c>
      <c r="B15" s="23"/>
      <c r="C15" s="23"/>
      <c r="D15" s="23"/>
      <c r="E15" s="23"/>
      <c r="F15" s="23"/>
      <c r="G15" s="23"/>
      <c r="H15" s="23"/>
    </row>
    <row r="16" customFormat="false" ht="1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</row>
    <row r="17" customFormat="false" ht="15" hidden="false" customHeight="true" outlineLevel="0" collapsed="false">
      <c r="A17" s="22" t="s">
        <v>98</v>
      </c>
      <c r="B17" s="22"/>
      <c r="C17" s="22"/>
      <c r="D17" s="22"/>
      <c r="E17" s="22"/>
      <c r="F17" s="22"/>
      <c r="G17" s="22"/>
      <c r="H17" s="22"/>
    </row>
    <row r="18" customFormat="false" ht="15" hidden="false" customHeight="true" outlineLevel="0" collapsed="false">
      <c r="A18" s="23" t="s">
        <v>99</v>
      </c>
      <c r="B18" s="23"/>
      <c r="C18" s="23"/>
      <c r="D18" s="23"/>
      <c r="E18" s="23"/>
      <c r="F18" s="23"/>
      <c r="G18" s="23"/>
      <c r="H18" s="23"/>
    </row>
  </sheetData>
  <mergeCells count="16"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2026-06-22T19:58:24Z</dcterms:created>
  <dc:creator>openpyxl</dc:creator>
  <dc:description/>
  <dc:language>en-US</dc:language>
  <cp:lastModifiedBy/>
  <dcterms:modified xsi:type="dcterms:W3CDTF">2026-06-22T19:58:24Z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