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-Week Cash Flow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<sst xmlns="http://schemas.openxmlformats.org/spreadsheetml/2006/main" count="49" uniqueCount="44">
  <si>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13-Week Cash Flow Forecast</t>
  </si>
  <si>
    <t xml:space="preserve">CFO Excellence Centre™ · Rolling short-term liquidity forecast (editable)</t>
  </si>
  <si>
    <t xml:space="preserve">Opening cash balance (₦):</t>
  </si>
  <si>
    <t xml:space="preserve">Line item</t>
  </si>
  <si>
    <t xml:space="preserve">Type</t>
  </si>
  <si>
    <t xml:space="preserve">W1</t>
  </si>
  <si>
    <t xml:space="preserve">W2</t>
  </si>
  <si>
    <t xml:space="preserve">W3</t>
  </si>
  <si>
    <t xml:space="preserve">W4</t>
  </si>
  <si>
    <t xml:space="preserve">W5</t>
  </si>
  <si>
    <t xml:space="preserve">W6</t>
  </si>
  <si>
    <t xml:space="preserve">W7</t>
  </si>
  <si>
    <t xml:space="preserve">W8</t>
  </si>
  <si>
    <t xml:space="preserve">W9</t>
  </si>
  <si>
    <t xml:space="preserve">W10</t>
  </si>
  <si>
    <t xml:space="preserve">W11</t>
  </si>
  <si>
    <t xml:space="preserve">W12</t>
  </si>
  <si>
    <t xml:space="preserve">W13</t>
  </si>
  <si>
    <t xml:space="preserve">Customer collections</t>
  </si>
  <si>
    <t xml:space="preserve">Inflow</t>
  </si>
  <si>
    <t xml:space="preserve">Other income</t>
  </si>
  <si>
    <t xml:space="preserve">Total receipts</t>
  </si>
  <si>
    <t xml:space="preserve">Supplier payments</t>
  </si>
  <si>
    <t xml:space="preserve">Outflow</t>
  </si>
  <si>
    <t xml:space="preserve">Payroll</t>
  </si>
  <si>
    <t xml:space="preserve">Rent &amp; overheads</t>
  </si>
  <si>
    <t xml:space="preserve">Tax &amp; statutory</t>
  </si>
  <si>
    <t xml:space="preserve">Capex</t>
  </si>
  <si>
    <t xml:space="preserve">Total payments</t>
  </si>
  <si>
    <t xml:space="preserve">Net cash flow</t>
  </si>
  <si>
    <t xml:space="preserve">Opening balance</t>
  </si>
  <si>
    <t xml:space="preserve">Closing balance</t>
  </si>
  <si>
    <t xml:space="preserve">Minimum cash buffer (₦):</t>
  </si>
  <si>
    <t xml:space="preserve">How to use this workbook</t>
  </si>
  <si>
    <t xml:space="preserve">PURPOSE</t>
  </si>
  <si>
    <t xml:space="preserve">13-Week Cash Flow Forecast — rolling short-term liquidity visibility.</t>
  </si>
  <si>
    <t xml:space="preserve">HOW TO USE</t>
  </si>
  <si>
    <t xml:space="preserve">• Set the opening cash balance and minimum buffer (blue cells).</t>
  </si>
  <si>
    <t xml:space="preserve">• Enter weekly receipts and payments (blue). Totals, net, opening/closing balances calculate automatically.</t>
  </si>
  <si>
    <t xml:space="preserve">• Closing balance turns red if negative, amber if below your buffer.</t>
  </si>
  <si>
    <t xml:space="preserve">EDITABLE ASSUMPTIONS</t>
  </si>
  <si>
    <t xml:space="preserve">Opening balance, minimum buffer and all weekly line items are editable. Add rows within the receipt/payment blocks and extend the SUM ranges if needed.</t>
  </si>
  <si>
    <t xml:space="preserve">NOTE</t>
  </si>
  <si>
    <t xml:space="preserve">Sample figures are illustrative placeholders — replace with your own data.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</si>
</sst>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B23A48"/>
      <rgbColor rgb="FFFFFFCC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Projected closing cash balance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'13-Week Cash Flow'!$C$18:$O$18</c:f>
              <c:numCache>
                <c:formatCode>#,##0</c:formatCode>
                <c:ptCount val="13"/>
                <c:pt idx="0">
                  <c:v>60000000</c:v>
                </c:pt>
                <c:pt idx="1">
                  <c:v>65000000</c:v>
                </c:pt>
                <c:pt idx="2">
                  <c:v>62500000</c:v>
                </c:pt>
                <c:pt idx="3">
                  <c:v>65000000</c:v>
                </c:pt>
                <c:pt idx="4">
                  <c:v>64500000</c:v>
                </c:pt>
                <c:pt idx="5">
                  <c:v>61500000</c:v>
                </c:pt>
                <c:pt idx="6">
                  <c:v>71000000</c:v>
                </c:pt>
                <c:pt idx="7">
                  <c:v>73500000</c:v>
                </c:pt>
                <c:pt idx="8">
                  <c:v>73500000</c:v>
                </c:pt>
                <c:pt idx="9">
                  <c:v>83000000</c:v>
                </c:pt>
                <c:pt idx="10">
                  <c:v>86500000</c:v>
                </c:pt>
                <c:pt idx="11">
                  <c:v>79500000</c:v>
                </c:pt>
                <c:pt idx="12">
                  <c:v>91500000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9636587"/>
        <c:axId val="19178422"/>
      </c:lineChart>
      <c:catAx>
        <c:axId val="996365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178422"/>
        <c:crosses val="autoZero"/>
        <c:auto val="1"/>
        <c:lblAlgn val="ctr"/>
        <c:lblOffset val="100"/>
        <c:noMultiLvlLbl val="0"/>
      </c:catAx>
      <c:valAx>
        <c:axId val="1917842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63658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21</xdr:row>
      <xdr:rowOff>145440</xdr:rowOff>
    </xdr:from>
    <xdr:to>
      <xdr:col>7</xdr:col>
      <xdr:colOff>785520</xdr:colOff>
      <xdr:row>34</xdr:row>
      <xdr:rowOff>188640</xdr:rowOff>
    </xdr:to>
    <xdr:graphicFrame>
      <xdr:nvGraphicFramePr>
        <xdr:cNvPr id="0" name="Chart 1"/>
        <xdr:cNvGraphicFramePr/>
      </xdr:nvGraphicFramePr>
      <xdr:xfrm>
        <a:off x="0" y="4191120"/>
        <a:ext cx="719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9"/>
    <col collapsed="false" customWidth="true" hidden="false" outlineLevel="0" max="15" min="3" style="0" width="12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15" hidden="false" customHeight="false" outlineLevel="0" collapsed="false">
      <c r="A4" s="3" t="s">
        <v>2</v>
      </c>
      <c r="C4" s="4" t="n">
        <v>50000000</v>
      </c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</row>
    <row r="7" customFormat="false" ht="15" hidden="false" customHeight="false" outlineLevel="0" collapsed="false">
      <c r="A7" s="6" t="s">
        <v>18</v>
      </c>
      <c r="B7" s="6" t="s">
        <v>19</v>
      </c>
      <c r="C7" s="7" t="n">
        <v>18000000</v>
      </c>
      <c r="D7" s="7" t="n">
        <v>16000000</v>
      </c>
      <c r="E7" s="7" t="n">
        <v>20000000</v>
      </c>
      <c r="F7" s="7" t="n">
        <v>17000000</v>
      </c>
      <c r="G7" s="7" t="n">
        <v>19000000</v>
      </c>
      <c r="H7" s="7" t="n">
        <v>21000000</v>
      </c>
      <c r="I7" s="7" t="n">
        <v>18000000</v>
      </c>
      <c r="J7" s="7" t="n">
        <v>20000000</v>
      </c>
      <c r="K7" s="7" t="n">
        <v>22000000</v>
      </c>
      <c r="L7" s="7" t="n">
        <v>19000000</v>
      </c>
      <c r="M7" s="7" t="n">
        <v>21000000</v>
      </c>
      <c r="N7" s="7" t="n">
        <v>23000000</v>
      </c>
      <c r="O7" s="7" t="n">
        <v>20000000</v>
      </c>
    </row>
    <row r="8" customFormat="false" ht="15" hidden="false" customHeight="false" outlineLevel="0" collapsed="false">
      <c r="A8" s="6" t="s">
        <v>20</v>
      </c>
      <c r="B8" s="6" t="s">
        <v>19</v>
      </c>
      <c r="C8" s="7" t="n">
        <v>1000000</v>
      </c>
      <c r="D8" s="7" t="n">
        <v>0</v>
      </c>
      <c r="E8" s="7" t="n">
        <v>500000</v>
      </c>
      <c r="F8" s="7" t="n">
        <v>0</v>
      </c>
      <c r="G8" s="7" t="n">
        <v>1500000</v>
      </c>
      <c r="H8" s="7" t="n">
        <v>0</v>
      </c>
      <c r="I8" s="7" t="n">
        <v>500000</v>
      </c>
      <c r="J8" s="7" t="n">
        <v>0</v>
      </c>
      <c r="K8" s="7" t="n">
        <v>1000000</v>
      </c>
      <c r="L8" s="7" t="n">
        <v>0</v>
      </c>
      <c r="M8" s="7" t="n">
        <v>500000</v>
      </c>
      <c r="N8" s="7" t="n">
        <v>0</v>
      </c>
      <c r="O8" s="7" t="n">
        <v>2000000</v>
      </c>
    </row>
    <row r="9" customFormat="false" ht="15" hidden="false" customHeight="false" outlineLevel="0" collapsed="false">
      <c r="A9" s="8" t="s">
        <v>21</v>
      </c>
      <c r="B9" s="6"/>
      <c r="C9" s="9" t="n">
        <f aca="false">SUM(C7:C8)</f>
        <v>19000000</v>
      </c>
      <c r="D9" s="9" t="n">
        <f aca="false">SUM(D7:D8)</f>
        <v>16000000</v>
      </c>
      <c r="E9" s="9" t="n">
        <f aca="false">SUM(E7:E8)</f>
        <v>20500000</v>
      </c>
      <c r="F9" s="9" t="n">
        <f aca="false">SUM(F7:F8)</f>
        <v>17000000</v>
      </c>
      <c r="G9" s="9" t="n">
        <f aca="false">SUM(G7:G8)</f>
        <v>20500000</v>
      </c>
      <c r="H9" s="9" t="n">
        <f aca="false">SUM(H7:H8)</f>
        <v>21000000</v>
      </c>
      <c r="I9" s="9" t="n">
        <f aca="false">SUM(I7:I8)</f>
        <v>18500000</v>
      </c>
      <c r="J9" s="9" t="n">
        <f aca="false">SUM(J7:J8)</f>
        <v>20000000</v>
      </c>
      <c r="K9" s="9" t="n">
        <f aca="false">SUM(K7:K8)</f>
        <v>23000000</v>
      </c>
      <c r="L9" s="9" t="n">
        <f aca="false">SUM(L7:L8)</f>
        <v>19000000</v>
      </c>
      <c r="M9" s="9" t="n">
        <f aca="false">SUM(M7:M8)</f>
        <v>21500000</v>
      </c>
      <c r="N9" s="9" t="n">
        <f aca="false">SUM(N7:N8)</f>
        <v>23000000</v>
      </c>
      <c r="O9" s="9" t="n">
        <f aca="false">SUM(O7:O8)</f>
        <v>22000000</v>
      </c>
    </row>
    <row r="10" customFormat="false" ht="15" hidden="false" customHeight="false" outlineLevel="0" collapsed="false">
      <c r="A10" s="6" t="s">
        <v>22</v>
      </c>
      <c r="B10" s="6" t="s">
        <v>23</v>
      </c>
      <c r="C10" s="7" t="n">
        <v>9000000</v>
      </c>
      <c r="D10" s="7" t="n">
        <v>8000000</v>
      </c>
      <c r="E10" s="7" t="n">
        <v>11000000</v>
      </c>
      <c r="F10" s="7" t="n">
        <v>9500000</v>
      </c>
      <c r="G10" s="7" t="n">
        <v>10000000</v>
      </c>
      <c r="H10" s="7" t="n">
        <v>12000000</v>
      </c>
      <c r="I10" s="7" t="n">
        <v>9000000</v>
      </c>
      <c r="J10" s="7" t="n">
        <v>10500000</v>
      </c>
      <c r="K10" s="7" t="n">
        <v>11000000</v>
      </c>
      <c r="L10" s="7" t="n">
        <v>9500000</v>
      </c>
      <c r="M10" s="7" t="n">
        <v>10000000</v>
      </c>
      <c r="N10" s="7" t="n">
        <v>12000000</v>
      </c>
      <c r="O10" s="7" t="n">
        <v>10000000</v>
      </c>
    </row>
    <row r="11" customFormat="false" ht="15" hidden="false" customHeight="false" outlineLevel="0" collapsed="false">
      <c r="A11" s="6" t="s">
        <v>24</v>
      </c>
      <c r="B11" s="6" t="s">
        <v>23</v>
      </c>
      <c r="C11" s="7" t="n">
        <v>0</v>
      </c>
      <c r="D11" s="7" t="n">
        <v>0</v>
      </c>
      <c r="E11" s="7" t="n">
        <v>12000000</v>
      </c>
      <c r="F11" s="7" t="n">
        <v>0</v>
      </c>
      <c r="G11" s="7" t="n">
        <v>0</v>
      </c>
      <c r="H11" s="7" t="n">
        <v>12000000</v>
      </c>
      <c r="I11" s="7" t="n">
        <v>0</v>
      </c>
      <c r="J11" s="7" t="n">
        <v>0</v>
      </c>
      <c r="K11" s="7" t="n">
        <v>12000000</v>
      </c>
      <c r="L11" s="7" t="n">
        <v>0</v>
      </c>
      <c r="M11" s="7" t="n">
        <v>0</v>
      </c>
      <c r="N11" s="7" t="n">
        <v>12000000</v>
      </c>
      <c r="O11" s="7" t="n">
        <v>0</v>
      </c>
    </row>
    <row r="12" customFormat="false" ht="15" hidden="false" customHeight="false" outlineLevel="0" collapsed="false">
      <c r="A12" s="6" t="s">
        <v>25</v>
      </c>
      <c r="B12" s="6" t="s">
        <v>23</v>
      </c>
      <c r="C12" s="7" t="n">
        <v>0</v>
      </c>
      <c r="D12" s="7" t="n">
        <v>3000000</v>
      </c>
      <c r="E12" s="7" t="n">
        <v>0</v>
      </c>
      <c r="F12" s="7" t="n">
        <v>0</v>
      </c>
      <c r="G12" s="7" t="n">
        <v>3000000</v>
      </c>
      <c r="H12" s="7" t="n">
        <v>0</v>
      </c>
      <c r="I12" s="7" t="n">
        <v>0</v>
      </c>
      <c r="J12" s="7" t="n">
        <v>3000000</v>
      </c>
      <c r="K12" s="7" t="n">
        <v>0</v>
      </c>
      <c r="L12" s="7" t="n">
        <v>0</v>
      </c>
      <c r="M12" s="7" t="n">
        <v>3000000</v>
      </c>
      <c r="N12" s="7" t="n">
        <v>0</v>
      </c>
      <c r="O12" s="7" t="n">
        <v>0</v>
      </c>
    </row>
    <row r="13" customFormat="false" ht="15" hidden="false" customHeight="false" outlineLevel="0" collapsed="false">
      <c r="A13" s="6" t="s">
        <v>26</v>
      </c>
      <c r="B13" s="6" t="s">
        <v>23</v>
      </c>
      <c r="C13" s="7" t="n">
        <v>0</v>
      </c>
      <c r="D13" s="7" t="n">
        <v>0</v>
      </c>
      <c r="E13" s="7" t="n">
        <v>0</v>
      </c>
      <c r="F13" s="7" t="n">
        <v>5000000</v>
      </c>
      <c r="G13" s="7" t="n">
        <v>0</v>
      </c>
      <c r="H13" s="7" t="n">
        <v>0</v>
      </c>
      <c r="I13" s="7" t="n">
        <v>0</v>
      </c>
      <c r="J13" s="7" t="n">
        <v>4000000</v>
      </c>
      <c r="K13" s="7" t="n">
        <v>0</v>
      </c>
      <c r="L13" s="7" t="n">
        <v>0</v>
      </c>
      <c r="M13" s="7" t="n">
        <v>0</v>
      </c>
      <c r="N13" s="7" t="n">
        <v>6000000</v>
      </c>
      <c r="O13" s="7" t="n">
        <v>0</v>
      </c>
    </row>
    <row r="14" customFormat="false" ht="15" hidden="false" customHeight="false" outlineLevel="0" collapsed="false">
      <c r="A14" s="6" t="s">
        <v>27</v>
      </c>
      <c r="B14" s="6" t="s">
        <v>23</v>
      </c>
      <c r="C14" s="7" t="n">
        <v>0</v>
      </c>
      <c r="D14" s="7" t="n">
        <v>0</v>
      </c>
      <c r="E14" s="7" t="n">
        <v>0</v>
      </c>
      <c r="F14" s="7" t="n">
        <v>0</v>
      </c>
      <c r="G14" s="7" t="n">
        <v>8000000</v>
      </c>
      <c r="H14" s="7" t="n">
        <v>0</v>
      </c>
      <c r="I14" s="7" t="n">
        <v>0</v>
      </c>
      <c r="J14" s="7" t="n">
        <v>0</v>
      </c>
      <c r="K14" s="7" t="n">
        <v>0</v>
      </c>
      <c r="L14" s="7" t="n">
        <v>0</v>
      </c>
      <c r="M14" s="7" t="n">
        <v>5000000</v>
      </c>
      <c r="N14" s="7" t="n">
        <v>0</v>
      </c>
      <c r="O14" s="7" t="n">
        <v>0</v>
      </c>
    </row>
    <row r="15" customFormat="false" ht="15" hidden="false" customHeight="false" outlineLevel="0" collapsed="false">
      <c r="A15" s="8" t="s">
        <v>28</v>
      </c>
      <c r="B15" s="6"/>
      <c r="C15" s="9" t="n">
        <f aca="false">SUM(C10:C14)</f>
        <v>9000000</v>
      </c>
      <c r="D15" s="9" t="n">
        <f aca="false">SUM(D10:D14)</f>
        <v>11000000</v>
      </c>
      <c r="E15" s="9" t="n">
        <f aca="false">SUM(E10:E14)</f>
        <v>23000000</v>
      </c>
      <c r="F15" s="9" t="n">
        <f aca="false">SUM(F10:F14)</f>
        <v>14500000</v>
      </c>
      <c r="G15" s="9" t="n">
        <f aca="false">SUM(G10:G14)</f>
        <v>21000000</v>
      </c>
      <c r="H15" s="9" t="n">
        <f aca="false">SUM(H10:H14)</f>
        <v>24000000</v>
      </c>
      <c r="I15" s="9" t="n">
        <f aca="false">SUM(I10:I14)</f>
        <v>9000000</v>
      </c>
      <c r="J15" s="9" t="n">
        <f aca="false">SUM(J10:J14)</f>
        <v>17500000</v>
      </c>
      <c r="K15" s="9" t="n">
        <f aca="false">SUM(K10:K14)</f>
        <v>23000000</v>
      </c>
      <c r="L15" s="9" t="n">
        <f aca="false">SUM(L10:L14)</f>
        <v>9500000</v>
      </c>
      <c r="M15" s="9" t="n">
        <f aca="false">SUM(M10:M14)</f>
        <v>18000000</v>
      </c>
      <c r="N15" s="9" t="n">
        <f aca="false">SUM(N10:N14)</f>
        <v>30000000</v>
      </c>
      <c r="O15" s="9" t="n">
        <f aca="false">SUM(O10:O14)</f>
        <v>10000000</v>
      </c>
    </row>
    <row r="16" customFormat="false" ht="15" hidden="false" customHeight="false" outlineLevel="0" collapsed="false">
      <c r="A16" s="10" t="s">
        <v>29</v>
      </c>
      <c r="B16" s="6"/>
      <c r="C16" s="9" t="n">
        <f aca="false">C9-C15</f>
        <v>10000000</v>
      </c>
      <c r="D16" s="9" t="n">
        <f aca="false">D9-D15</f>
        <v>5000000</v>
      </c>
      <c r="E16" s="9" t="n">
        <f aca="false">E9-E15</f>
        <v>-2500000</v>
      </c>
      <c r="F16" s="9" t="n">
        <f aca="false">F9-F15</f>
        <v>2500000</v>
      </c>
      <c r="G16" s="9" t="n">
        <f aca="false">G9-G15</f>
        <v>-500000</v>
      </c>
      <c r="H16" s="9" t="n">
        <f aca="false">H9-H15</f>
        <v>-3000000</v>
      </c>
      <c r="I16" s="9" t="n">
        <f aca="false">I9-I15</f>
        <v>9500000</v>
      </c>
      <c r="J16" s="9" t="n">
        <f aca="false">J9-J15</f>
        <v>2500000</v>
      </c>
      <c r="K16" s="9" t="n">
        <f aca="false">K9-K15</f>
        <v>0</v>
      </c>
      <c r="L16" s="9" t="n">
        <f aca="false">L9-L15</f>
        <v>9500000</v>
      </c>
      <c r="M16" s="9" t="n">
        <f aca="false">M9-M15</f>
        <v>3500000</v>
      </c>
      <c r="N16" s="9" t="n">
        <f aca="false">N9-N15</f>
        <v>-7000000</v>
      </c>
      <c r="O16" s="9" t="n">
        <f aca="false">O9-O15</f>
        <v>12000000</v>
      </c>
    </row>
    <row r="17" customFormat="false" ht="15" hidden="false" customHeight="false" outlineLevel="0" collapsed="false">
      <c r="A17" s="8" t="s">
        <v>30</v>
      </c>
      <c r="B17" s="6"/>
      <c r="C17" s="11" t="n">
        <f aca="false">C4</f>
        <v>50000000</v>
      </c>
      <c r="D17" s="11" t="n">
        <f aca="false">C18</f>
        <v>60000000</v>
      </c>
      <c r="E17" s="11" t="n">
        <f aca="false">D18</f>
        <v>65000000</v>
      </c>
      <c r="F17" s="11" t="n">
        <f aca="false">E18</f>
        <v>62500000</v>
      </c>
      <c r="G17" s="11" t="n">
        <f aca="false">F18</f>
        <v>65000000</v>
      </c>
      <c r="H17" s="11" t="n">
        <f aca="false">G18</f>
        <v>64500000</v>
      </c>
      <c r="I17" s="11" t="n">
        <f aca="false">H18</f>
        <v>61500000</v>
      </c>
      <c r="J17" s="11" t="n">
        <f aca="false">I18</f>
        <v>71000000</v>
      </c>
      <c r="K17" s="11" t="n">
        <f aca="false">J18</f>
        <v>73500000</v>
      </c>
      <c r="L17" s="11" t="n">
        <f aca="false">K18</f>
        <v>73500000</v>
      </c>
      <c r="M17" s="11" t="n">
        <f aca="false">L18</f>
        <v>83000000</v>
      </c>
      <c r="N17" s="11" t="n">
        <f aca="false">M18</f>
        <v>86500000</v>
      </c>
      <c r="O17" s="11" t="n">
        <f aca="false">N18</f>
        <v>79500000</v>
      </c>
    </row>
    <row r="18" customFormat="false" ht="15" hidden="false" customHeight="false" outlineLevel="0" collapsed="false">
      <c r="A18" s="10" t="s">
        <v>31</v>
      </c>
      <c r="B18" s="6"/>
      <c r="C18" s="9" t="n">
        <f aca="false">C17+C16</f>
        <v>60000000</v>
      </c>
      <c r="D18" s="9" t="n">
        <f aca="false">D17+D16</f>
        <v>65000000</v>
      </c>
      <c r="E18" s="9" t="n">
        <f aca="false">E17+E16</f>
        <v>62500000</v>
      </c>
      <c r="F18" s="9" t="n">
        <f aca="false">F17+F16</f>
        <v>65000000</v>
      </c>
      <c r="G18" s="9" t="n">
        <f aca="false">G17+G16</f>
        <v>64500000</v>
      </c>
      <c r="H18" s="9" t="n">
        <f aca="false">H17+H16</f>
        <v>61500000</v>
      </c>
      <c r="I18" s="9" t="n">
        <f aca="false">I17+I16</f>
        <v>71000000</v>
      </c>
      <c r="J18" s="9" t="n">
        <f aca="false">J17+J16</f>
        <v>73500000</v>
      </c>
      <c r="K18" s="9" t="n">
        <f aca="false">K17+K16</f>
        <v>73500000</v>
      </c>
      <c r="L18" s="9" t="n">
        <f aca="false">L17+L16</f>
        <v>83000000</v>
      </c>
      <c r="M18" s="9" t="n">
        <f aca="false">M17+M16</f>
        <v>86500000</v>
      </c>
      <c r="N18" s="9" t="n">
        <f aca="false">N17+N16</f>
        <v>79500000</v>
      </c>
      <c r="O18" s="9" t="n">
        <f aca="false">O17+O16</f>
        <v>91500000</v>
      </c>
    </row>
    <row r="20" customFormat="false" ht="15" hidden="false" customHeight="false" outlineLevel="0" collapsed="false">
      <c r="A20" s="3" t="s">
        <v>32</v>
      </c>
      <c r="C20" s="4" t="n">
        <v>10000000</v>
      </c>
    </row>
  </sheetData>
  <mergeCells count="2">
    <mergeCell ref="A1:O1"/>
    <mergeCell ref="A2:O2"/>
  </mergeCells>
  <conditionalFormatting sqref="C18">
    <cfRule type="cellIs" priority="2" operator="less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$C$20</formula>
    </cfRule>
  </conditionalFormatting>
  <conditionalFormatting sqref="D18">
    <cfRule type="cellIs" priority="4" operator="less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$C$20</formula>
    </cfRule>
  </conditionalFormatting>
  <conditionalFormatting sqref="E18">
    <cfRule type="cellIs" priority="6" operator="lessThan" aboveAverage="0" equalAverage="0" bottom="0" percent="0" rank="0" text="" dxfId="0">
      <formula>0</formula>
    </cfRule>
    <cfRule type="cellIs" priority="7" operator="lessThan" aboveAverage="0" equalAverage="0" bottom="0" percent="0" rank="0" text="" dxfId="1">
      <formula>$C$20</formula>
    </cfRule>
  </conditionalFormatting>
  <conditionalFormatting sqref="F18">
    <cfRule type="cellIs" priority="8" operator="lessThan" aboveAverage="0" equalAverage="0" bottom="0" percent="0" rank="0" text="" dxfId="0">
      <formula>0</formula>
    </cfRule>
    <cfRule type="cellIs" priority="9" operator="lessThan" aboveAverage="0" equalAverage="0" bottom="0" percent="0" rank="0" text="" dxfId="1">
      <formula>$C$20</formula>
    </cfRule>
  </conditionalFormatting>
  <conditionalFormatting sqref="G18">
    <cfRule type="cellIs" priority="10" operator="lessThan" aboveAverage="0" equalAverage="0" bottom="0" percent="0" rank="0" text="" dxfId="0">
      <formula>0</formula>
    </cfRule>
    <cfRule type="cellIs" priority="11" operator="lessThan" aboveAverage="0" equalAverage="0" bottom="0" percent="0" rank="0" text="" dxfId="1">
      <formula>$C$20</formula>
    </cfRule>
  </conditionalFormatting>
  <conditionalFormatting sqref="H18">
    <cfRule type="cellIs" priority="12" operator="lessThan" aboveAverage="0" equalAverage="0" bottom="0" percent="0" rank="0" text="" dxfId="0">
      <formula>0</formula>
    </cfRule>
    <cfRule type="cellIs" priority="13" operator="lessThan" aboveAverage="0" equalAverage="0" bottom="0" percent="0" rank="0" text="" dxfId="1">
      <formula>$C$20</formula>
    </cfRule>
  </conditionalFormatting>
  <conditionalFormatting sqref="I18">
    <cfRule type="cellIs" priority="14" operator="lessThan" aboveAverage="0" equalAverage="0" bottom="0" percent="0" rank="0" text="" dxfId="0">
      <formula>0</formula>
    </cfRule>
    <cfRule type="cellIs" priority="15" operator="lessThan" aboveAverage="0" equalAverage="0" bottom="0" percent="0" rank="0" text="" dxfId="1">
      <formula>$C$20</formula>
    </cfRule>
  </conditionalFormatting>
  <conditionalFormatting sqref="J18">
    <cfRule type="cellIs" priority="16" operator="lessThan" aboveAverage="0" equalAverage="0" bottom="0" percent="0" rank="0" text="" dxfId="0">
      <formula>0</formula>
    </cfRule>
    <cfRule type="cellIs" priority="17" operator="lessThan" aboveAverage="0" equalAverage="0" bottom="0" percent="0" rank="0" text="" dxfId="1">
      <formula>$C$20</formula>
    </cfRule>
  </conditionalFormatting>
  <conditionalFormatting sqref="K18">
    <cfRule type="cellIs" priority="18" operator="lessThan" aboveAverage="0" equalAverage="0" bottom="0" percent="0" rank="0" text="" dxfId="0">
      <formula>0</formula>
    </cfRule>
    <cfRule type="cellIs" priority="19" operator="lessThan" aboveAverage="0" equalAverage="0" bottom="0" percent="0" rank="0" text="" dxfId="1">
      <formula>$C$20</formula>
    </cfRule>
  </conditionalFormatting>
  <conditionalFormatting sqref="L18">
    <cfRule type="cellIs" priority="20" operator="lessThan" aboveAverage="0" equalAverage="0" bottom="0" percent="0" rank="0" text="" dxfId="0">
      <formula>0</formula>
    </cfRule>
    <cfRule type="cellIs" priority="21" operator="lessThan" aboveAverage="0" equalAverage="0" bottom="0" percent="0" rank="0" text="" dxfId="1">
      <formula>$C$20</formula>
    </cfRule>
  </conditionalFormatting>
  <conditionalFormatting sqref="M18">
    <cfRule type="cellIs" priority="22" operator="lessThan" aboveAverage="0" equalAverage="0" bottom="0" percent="0" rank="0" text="" dxfId="0">
      <formula>0</formula>
    </cfRule>
    <cfRule type="cellIs" priority="23" operator="lessThan" aboveAverage="0" equalAverage="0" bottom="0" percent="0" rank="0" text="" dxfId="1">
      <formula>$C$20</formula>
    </cfRule>
  </conditionalFormatting>
  <conditionalFormatting sqref="N18">
    <cfRule type="cellIs" priority="24" operator="lessThan" aboveAverage="0" equalAverage="0" bottom="0" percent="0" rank="0" text="" dxfId="0">
      <formula>0</formula>
    </cfRule>
    <cfRule type="cellIs" priority="25" operator="lessThan" aboveAverage="0" equalAverage="0" bottom="0" percent="0" rank="0" text="" dxfId="1">
      <formula>$C$20</formula>
    </cfRule>
  </conditionalFormatting>
  <conditionalFormatting sqref="O18">
    <cfRule type="cellIs" priority="26" operator="lessThan" aboveAverage="0" equalAverage="0" bottom="0" percent="0" rank="0" text="" dxfId="0">
      <formula>0</formula>
    </cfRule>
    <cfRule type="cellIs" priority="27" operator="lessThan" aboveAverage="0" equalAverage="0" bottom="0" percent="0" rank="0" text="" dxfId="1">
      <formula>$C$20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33</v>
      </c>
    </row>
    <row r="3" customFormat="false" ht="15" hidden="false" customHeight="true" outlineLevel="0" collapsed="false">
      <c r="A3" s="13" t="s">
        <v>34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35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36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37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38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true" outlineLevel="0" collapsed="false">
      <c r="A11" s="13" t="s">
        <v>40</v>
      </c>
      <c r="B11" s="13"/>
      <c r="C11" s="13"/>
      <c r="D11" s="13"/>
      <c r="E11" s="13"/>
      <c r="F11" s="13"/>
      <c r="G11" s="13"/>
      <c r="H11" s="13"/>
      <c r="I11" s="13"/>
      <c r="J11" s="13"/>
    </row>
    <row r="12" customFormat="false" ht="15" hidden="false" customHeight="true" outlineLevel="0" collapsed="false">
      <c r="A12" s="14" t="s">
        <v>41</v>
      </c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customFormat="false" ht="15" hidden="false" customHeight="true" outlineLevel="0" collapsed="false">
      <c r="A14" s="13" t="s">
        <v>42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4" t="s">
        <v>43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